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<sst xmlns="http://schemas.openxmlformats.org/spreadsheetml/2006/main" count="107" uniqueCount="67">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</sst>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1288.4843148894413</c:v>
                </c:pt>
                <c:pt idx="1">
                  <c:v>1264.524408518743</c:v>
                </c:pt>
                <c:pt idx="2">
                  <c:v>539.94000000000005</c:v>
                </c:pt>
                <c:pt idx="3">
                  <c:v>239.97551382303854</c:v>
                </c:pt>
                <c:pt idx="4">
                  <c:v>987.115039904583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1264.524408518743</v>
          </cell>
        </row>
      </sheetData>
      <sheetData sheetId="1">
        <row r="4">
          <cell r="J4">
            <v>1288.4843148894413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2.3754199342385975</v>
          </cell>
        </row>
      </sheetData>
      <sheetData sheetId="4">
        <row r="47">
          <cell r="M47">
            <v>111.75</v>
          </cell>
          <cell r="O47">
            <v>2.1695538251875419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2.5145053953437846</v>
          </cell>
        </row>
      </sheetData>
      <sheetData sheetId="8">
        <row r="4">
          <cell r="J4">
            <v>36.181610177207887</v>
          </cell>
        </row>
      </sheetData>
      <sheetData sheetId="9">
        <row r="4">
          <cell r="J4">
            <v>9.3074702047268012</v>
          </cell>
        </row>
      </sheetData>
      <sheetData sheetId="10">
        <row r="4">
          <cell r="J4">
            <v>18.662499354353237</v>
          </cell>
        </row>
      </sheetData>
      <sheetData sheetId="11">
        <row r="4">
          <cell r="J4">
            <v>11.465026479973311</v>
          </cell>
        </row>
      </sheetData>
      <sheetData sheetId="12">
        <row r="4">
          <cell r="J4">
            <v>45.852792331134502</v>
          </cell>
        </row>
      </sheetData>
      <sheetData sheetId="13">
        <row r="4">
          <cell r="J4">
            <v>3.1791308375306584</v>
          </cell>
        </row>
      </sheetData>
      <sheetData sheetId="14">
        <row r="4">
          <cell r="J4">
            <v>215.01916574705129</v>
          </cell>
        </row>
      </sheetData>
      <sheetData sheetId="15">
        <row r="4">
          <cell r="J4">
            <v>4.7802063185035966</v>
          </cell>
        </row>
      </sheetData>
      <sheetData sheetId="16">
        <row r="4">
          <cell r="J4">
            <v>42.547001534000586</v>
          </cell>
        </row>
      </sheetData>
      <sheetData sheetId="17">
        <row r="4">
          <cell r="J4">
            <v>5.3244245902893672</v>
          </cell>
        </row>
      </sheetData>
      <sheetData sheetId="18">
        <row r="4">
          <cell r="J4">
            <v>4.2477283937466108</v>
          </cell>
        </row>
      </sheetData>
      <sheetData sheetId="19">
        <row r="4">
          <cell r="J4">
            <v>11.592019810555112</v>
          </cell>
        </row>
      </sheetData>
      <sheetData sheetId="20">
        <row r="4">
          <cell r="J4">
            <v>2.0926159328074529</v>
          </cell>
        </row>
      </sheetData>
      <sheetData sheetId="21">
        <row r="4">
          <cell r="J4">
            <v>13.595626755110779</v>
          </cell>
        </row>
      </sheetData>
      <sheetData sheetId="22">
        <row r="4">
          <cell r="J4">
            <v>7.9134136008371492</v>
          </cell>
        </row>
      </sheetData>
      <sheetData sheetId="23">
        <row r="4">
          <cell r="J4">
            <v>10.610288856570534</v>
          </cell>
        </row>
      </sheetData>
      <sheetData sheetId="24">
        <row r="4">
          <cell r="J4">
            <v>4.8356759905366067</v>
          </cell>
        </row>
      </sheetData>
      <sheetData sheetId="25">
        <row r="4">
          <cell r="J4">
            <v>14.306873738682528</v>
          </cell>
        </row>
      </sheetData>
      <sheetData sheetId="26">
        <row r="4">
          <cell r="J4">
            <v>45.18499610709069</v>
          </cell>
        </row>
      </sheetData>
      <sheetData sheetId="27">
        <row r="4">
          <cell r="J4">
            <v>1.4209748640019744</v>
          </cell>
        </row>
      </sheetData>
      <sheetData sheetId="28">
        <row r="4">
          <cell r="J4">
            <v>36.298311764578351</v>
          </cell>
        </row>
      </sheetData>
      <sheetData sheetId="29">
        <row r="4">
          <cell r="J4">
            <v>31.592857075885913</v>
          </cell>
        </row>
      </sheetData>
      <sheetData sheetId="30">
        <row r="4">
          <cell r="J4">
            <v>2.3955612361054128</v>
          </cell>
        </row>
      </sheetData>
      <sheetData sheetId="31">
        <row r="4">
          <cell r="J4">
            <v>3.9789569624415289</v>
          </cell>
        </row>
      </sheetData>
      <sheetData sheetId="32">
        <row r="4">
          <cell r="J4">
            <v>2.4145554129201576</v>
          </cell>
        </row>
      </sheetData>
      <sheetData sheetId="33">
        <row r="4">
          <cell r="J4">
            <v>239.97551382303854</v>
          </cell>
        </row>
      </sheetData>
      <sheetData sheetId="34">
        <row r="4">
          <cell r="J4">
            <v>0.96698416080503813</v>
          </cell>
        </row>
      </sheetData>
      <sheetData sheetId="35">
        <row r="4">
          <cell r="J4">
            <v>10.398825668694498</v>
          </cell>
        </row>
      </sheetData>
      <sheetData sheetId="36">
        <row r="4">
          <cell r="J4">
            <v>17.26753306237439</v>
          </cell>
        </row>
      </sheetData>
      <sheetData sheetId="37">
        <row r="4">
          <cell r="J4">
            <v>16.761278886292789</v>
          </cell>
        </row>
      </sheetData>
      <sheetData sheetId="38">
        <row r="4">
          <cell r="J4">
            <v>16.284361295004242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0.13819781758924782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4320.0392771358056</v>
      </c>
      <c r="D7" s="20">
        <f>(C7*[1]Feuil1!$K$2-C4)/C4</f>
        <v>0.51551108025966963</v>
      </c>
      <c r="E7" s="31">
        <f>C7-C7/(1+D7)</f>
        <v>1469.4898265863549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1288.4843148894413</v>
      </c>
    </row>
    <row r="9" spans="2:20">
      <c r="M9" s="17" t="str">
        <f>IF(C13&gt;C7*Params!F8,B13,"Others")</f>
        <v>ETH</v>
      </c>
      <c r="N9" s="18">
        <f>IF(C13&gt;C7*0.1,C13,C7)</f>
        <v>1264.524408518743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239.97551382303854</v>
      </c>
    </row>
    <row r="12" spans="2:20">
      <c r="B12" s="7" t="s">
        <v>4</v>
      </c>
      <c r="C12" s="1">
        <f>[2]BTC!J4</f>
        <v>1288.4843148894413</v>
      </c>
      <c r="D12" s="20">
        <f>C12/$C$7</f>
        <v>0.29825754633965018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987.115039904583</v>
      </c>
    </row>
    <row r="13" spans="2:20">
      <c r="B13" s="7" t="s">
        <v>19</v>
      </c>
      <c r="C13" s="1">
        <f>[2]ETH!J4</f>
        <v>1264.524408518743</v>
      </c>
      <c r="D13" s="20">
        <f t="shared" ref="D13:D55" si="0">C13/$C$7</f>
        <v>0.29271132214268319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0.1249849747565215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239.97551382303854</v>
      </c>
      <c r="D15" s="20">
        <f t="shared" si="0"/>
        <v>5.5549382407963373E-2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215.01916574705129</v>
      </c>
      <c r="D16" s="20">
        <f t="shared" si="0"/>
        <v>4.9772502505951617E-2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2.5867820367154268E-2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2.0833143919855787E-2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1.4479035024299772E-2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1.1736004408185428E-2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45.18499610709069</v>
      </c>
      <c r="D21" s="20">
        <f t="shared" si="0"/>
        <v>1.0459394743523821E-2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45.852792331134502</v>
      </c>
      <c r="D22" s="20">
        <f t="shared" si="0"/>
        <v>1.0613975797353166E-2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42.547001534000586</v>
      </c>
      <c r="D23" s="20">
        <f t="shared" si="0"/>
        <v>9.8487534035128794E-3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36.298311764578351</v>
      </c>
      <c r="D24" s="20">
        <f t="shared" si="0"/>
        <v>8.4023105893250589E-3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36.181610177207887</v>
      </c>
      <c r="D25" s="20">
        <f t="shared" si="0"/>
        <v>8.375296578598786E-3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31.592857075885913</v>
      </c>
      <c r="D26" s="20">
        <f t="shared" si="0"/>
        <v>7.3130948700151719E-3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18.662499354353237</v>
      </c>
      <c r="D27" s="20">
        <f t="shared" si="0"/>
        <v>4.3199837217050745E-3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16.761278886292789</v>
      </c>
      <c r="D28" s="20">
        <f t="shared" si="0"/>
        <v>3.8798903924330869E-3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17.26753306237439</v>
      </c>
      <c r="D29" s="20">
        <f t="shared" si="0"/>
        <v>3.9970777936590421E-3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16.284361295004242</v>
      </c>
      <c r="D30" s="20">
        <f t="shared" si="0"/>
        <v>3.7694938055750282E-3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14.306873738682528</v>
      </c>
      <c r="D31" s="20">
        <f t="shared" si="0"/>
        <v>3.3117462182353148E-3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13.595626755110779</v>
      </c>
      <c r="D32" s="20">
        <f t="shared" si="0"/>
        <v>3.1471072096651643E-3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11.465026479973311</v>
      </c>
      <c r="D33" s="20">
        <f t="shared" si="0"/>
        <v>2.653917185580462E-3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11.592019810555112</v>
      </c>
      <c r="D34" s="20">
        <f t="shared" si="0"/>
        <v>2.6833135226123784E-3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10.398825668694498</v>
      </c>
      <c r="D35" s="20">
        <f t="shared" si="0"/>
        <v>2.4071136861489231E-3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10.610288856570534</v>
      </c>
      <c r="D36" s="20">
        <f t="shared" si="0"/>
        <v>2.456063053113067E-3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2.4305334573165084E-3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9.3074702047268012</v>
      </c>
      <c r="D38" s="20">
        <f t="shared" si="0"/>
        <v>2.1544874033871449E-3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7.9134136008371492</v>
      </c>
      <c r="D39" s="20">
        <f t="shared" si="0"/>
        <v>1.8317920493731616E-3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1.476838424540888E-3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5.3244245902893672</v>
      </c>
      <c r="D41" s="20">
        <f t="shared" si="0"/>
        <v>1.2324944864435287E-3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4.8356759905366067</v>
      </c>
      <c r="D42" s="20">
        <f t="shared" si="0"/>
        <v>1.1193592651182259E-3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4.7802063185035966</v>
      </c>
      <c r="D43" s="20">
        <f t="shared" si="0"/>
        <v>1.1065191799998824E-3</v>
      </c>
    </row>
    <row r="44" spans="2:14">
      <c r="B44" s="22" t="s">
        <v>37</v>
      </c>
      <c r="C44" s="9">
        <f>[2]GRT!$J$4</f>
        <v>4.2477283937466108</v>
      </c>
      <c r="D44" s="20">
        <f t="shared" si="0"/>
        <v>9.8326152177089995E-4</v>
      </c>
    </row>
    <row r="45" spans="2:14">
      <c r="B45" s="22" t="s">
        <v>56</v>
      </c>
      <c r="C45" s="9">
        <f>[2]SHIB!$J$4</f>
        <v>3.9789569624415289</v>
      </c>
      <c r="D45" s="20">
        <f t="shared" si="0"/>
        <v>9.2104647832729543E-4</v>
      </c>
    </row>
    <row r="46" spans="2:14">
      <c r="B46" s="22" t="s">
        <v>36</v>
      </c>
      <c r="C46" s="9">
        <f>[2]AMP!$J$4</f>
        <v>3.1791308375306584</v>
      </c>
      <c r="D46" s="20">
        <f t="shared" si="0"/>
        <v>7.3590322531475415E-4</v>
      </c>
    </row>
    <row r="47" spans="2:14">
      <c r="B47" s="22" t="s">
        <v>64</v>
      </c>
      <c r="C47" s="10">
        <f>[2]ACE!$J$4</f>
        <v>2.5145053953437846</v>
      </c>
      <c r="D47" s="20">
        <f t="shared" si="0"/>
        <v>5.8205614209389932E-4</v>
      </c>
    </row>
    <row r="48" spans="2:14">
      <c r="B48" s="22" t="s">
        <v>40</v>
      </c>
      <c r="C48" s="9">
        <f>[2]SHPING!$J$4</f>
        <v>2.4145554129201576</v>
      </c>
      <c r="D48" s="20">
        <f t="shared" si="0"/>
        <v>5.589197824425829E-4</v>
      </c>
    </row>
    <row r="49" spans="2:4">
      <c r="B49" s="22" t="s">
        <v>62</v>
      </c>
      <c r="C49" s="10">
        <f>[2]SEI!$J$4</f>
        <v>2.3955612361054128</v>
      </c>
      <c r="D49" s="20">
        <f t="shared" si="0"/>
        <v>5.5452302222901888E-4</v>
      </c>
    </row>
    <row r="50" spans="2:4">
      <c r="B50" s="7" t="s">
        <v>25</v>
      </c>
      <c r="C50" s="1">
        <f>[2]POLIS!J4</f>
        <v>2.3754199342385975</v>
      </c>
      <c r="D50" s="20">
        <f t="shared" si="0"/>
        <v>5.4986072622318965E-4</v>
      </c>
    </row>
    <row r="51" spans="2:4">
      <c r="B51" s="22" t="s">
        <v>50</v>
      </c>
      <c r="C51" s="9">
        <f>[2]KAVA!$J$4</f>
        <v>2.0926159328074529</v>
      </c>
      <c r="D51" s="20">
        <f t="shared" si="0"/>
        <v>4.8439743219067704E-4</v>
      </c>
    </row>
    <row r="52" spans="2:4">
      <c r="B52" s="7" t="s">
        <v>28</v>
      </c>
      <c r="C52" s="1">
        <f>[2]ATLAS!O47</f>
        <v>2.1695538251875419</v>
      </c>
      <c r="D52" s="20">
        <f t="shared" si="0"/>
        <v>5.0220696757784114E-4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3.9277272523433569E-4</v>
      </c>
    </row>
    <row r="54" spans="2:4">
      <c r="B54" s="22" t="s">
        <v>63</v>
      </c>
      <c r="C54" s="10">
        <f>[2]MEME!$J$4</f>
        <v>1.4209748640019744</v>
      </c>
      <c r="D54" s="20">
        <f t="shared" si="0"/>
        <v>3.2892637609167376E-4</v>
      </c>
    </row>
    <row r="55" spans="2:4">
      <c r="B55" s="22" t="s">
        <v>43</v>
      </c>
      <c r="C55" s="9">
        <f>[2]TRX!$J$4</f>
        <v>0.96698416080503813</v>
      </c>
      <c r="D55" s="20">
        <f t="shared" si="0"/>
        <v>2.2383689100302591E-4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2024-01-08T10:35:04Z</dcterms:modified>
</cp:coreProperties>
</file>