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16" l="1"/>
  <c r="C49" l="1"/>
  <c r="C40" l="1"/>
  <c r="C48" l="1"/>
  <c r="C26" l="1"/>
  <c r="C41"/>
  <c r="C19"/>
  <c r="C31"/>
  <c r="C35"/>
  <c r="C15"/>
  <c r="C18"/>
  <c r="C32"/>
  <c r="C27"/>
  <c r="C21"/>
  <c r="C33" l="1"/>
  <c r="C50"/>
  <c r="C22"/>
  <c r="C24"/>
  <c r="C37"/>
  <c r="C42"/>
  <c r="C12"/>
  <c r="C47"/>
  <c r="C23"/>
  <c r="C14" l="1"/>
  <c r="C34"/>
  <c r="C39"/>
  <c r="C36"/>
  <c r="C20" l="1"/>
  <c r="C13" l="1"/>
  <c r="C7" l="1"/>
  <c r="M9" s="1"/>
  <c r="N9" l="1"/>
  <c r="N10"/>
  <c r="M10"/>
  <c r="D13"/>
  <c r="D43"/>
  <c r="D30"/>
  <c r="D36"/>
  <c r="D38"/>
  <c r="D50"/>
  <c r="D42"/>
  <c r="D15"/>
  <c r="D48"/>
  <c r="D29"/>
  <c r="D27"/>
  <c r="D45"/>
  <c r="D17"/>
  <c r="D46"/>
  <c r="D25"/>
  <c r="D23"/>
  <c r="D32"/>
  <c r="D40"/>
  <c r="D12"/>
  <c r="D34"/>
  <c r="D28"/>
  <c r="D22"/>
  <c r="D35"/>
  <c r="D7"/>
  <c r="E7" s="1"/>
  <c r="D41"/>
  <c r="D24"/>
  <c r="D33"/>
  <c r="D37"/>
  <c r="D21"/>
  <c r="D26"/>
  <c r="D39"/>
  <c r="D18"/>
  <c r="D20"/>
  <c r="D31"/>
  <c r="D16"/>
  <c r="D14"/>
  <c r="M8"/>
  <c r="D49"/>
  <c r="D44"/>
  <c r="D47"/>
  <c r="D19"/>
  <c r="N8"/>
  <c r="Q3"/>
  <c r="M11" l="1"/>
  <c r="N11"/>
  <c r="M12" l="1"/>
  <c r="N12"/>
  <c r="N13" l="1"/>
  <c r="M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<sst xmlns="http://schemas.openxmlformats.org/spreadsheetml/2006/main" count="97" uniqueCount="60">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</sst>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950.61310272320122</c:v>
                </c:pt>
                <c:pt idx="1">
                  <c:v>856.80134963744854</c:v>
                </c:pt>
                <c:pt idx="2">
                  <c:v>195.57536282690688</c:v>
                </c:pt>
                <c:pt idx="3">
                  <c:v>678.33982625120314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950.61310272320122</v>
          </cell>
        </row>
      </sheetData>
      <sheetData sheetId="1">
        <row r="4">
          <cell r="J4">
            <v>856.80134963744854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0.89892630658060446</v>
          </cell>
        </row>
      </sheetData>
      <sheetData sheetId="4">
        <row r="46">
          <cell r="M46">
            <v>79.390000000000015</v>
          </cell>
          <cell r="O46">
            <v>1.058875006909302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29.333734540919796</v>
          </cell>
        </row>
      </sheetData>
      <sheetData sheetId="8">
        <row r="4">
          <cell r="J4">
            <v>7.2073311689947452</v>
          </cell>
        </row>
      </sheetData>
      <sheetData sheetId="9">
        <row r="4">
          <cell r="J4">
            <v>18.904425662963636</v>
          </cell>
        </row>
      </sheetData>
      <sheetData sheetId="10">
        <row r="4">
          <cell r="J4">
            <v>10.228133465121175</v>
          </cell>
        </row>
      </sheetData>
      <sheetData sheetId="11">
        <row r="4">
          <cell r="J4">
            <v>33.735034457459143</v>
          </cell>
        </row>
      </sheetData>
      <sheetData sheetId="12">
        <row r="4">
          <cell r="J4">
            <v>2.3281301416024038</v>
          </cell>
        </row>
      </sheetData>
      <sheetData sheetId="13">
        <row r="4">
          <cell r="J4">
            <v>142.40622776079326</v>
          </cell>
        </row>
      </sheetData>
      <sheetData sheetId="14">
        <row r="4">
          <cell r="J4">
            <v>4.678528903898604</v>
          </cell>
        </row>
      </sheetData>
      <sheetData sheetId="15">
        <row r="4">
          <cell r="J4">
            <v>30.383220074771913</v>
          </cell>
        </row>
      </sheetData>
      <sheetData sheetId="16">
        <row r="4">
          <cell r="J4">
            <v>3.7796307683750441</v>
          </cell>
        </row>
      </sheetData>
      <sheetData sheetId="17">
        <row r="4">
          <cell r="J4">
            <v>6.9745219962289084</v>
          </cell>
        </row>
      </sheetData>
      <sheetData sheetId="18">
        <row r="4">
          <cell r="J4">
            <v>8.3746003782538114</v>
          </cell>
        </row>
      </sheetData>
      <sheetData sheetId="19">
        <row r="4">
          <cell r="J4">
            <v>9.1985622656590582</v>
          </cell>
        </row>
      </sheetData>
      <sheetData sheetId="20">
        <row r="4">
          <cell r="J4">
            <v>10.685180252001928</v>
          </cell>
        </row>
      </sheetData>
      <sheetData sheetId="21">
        <row r="4">
          <cell r="J4">
            <v>1.4446135830971107</v>
          </cell>
        </row>
      </sheetData>
      <sheetData sheetId="22">
        <row r="4">
          <cell r="J4">
            <v>26.445802927900907</v>
          </cell>
        </row>
      </sheetData>
      <sheetData sheetId="23">
        <row r="4">
          <cell r="J4">
            <v>33.269226977502889</v>
          </cell>
        </row>
      </sheetData>
      <sheetData sheetId="24">
        <row r="4">
          <cell r="J4">
            <v>25.354608836411963</v>
          </cell>
        </row>
      </sheetData>
      <sheetData sheetId="25">
        <row r="4">
          <cell r="J4">
            <v>27.577122752348249</v>
          </cell>
        </row>
      </sheetData>
      <sheetData sheetId="26">
        <row r="4">
          <cell r="J4">
            <v>4.6315181958470557</v>
          </cell>
        </row>
      </sheetData>
      <sheetData sheetId="27">
        <row r="4">
          <cell r="J4">
            <v>195.57536282690688</v>
          </cell>
        </row>
      </sheetData>
      <sheetData sheetId="28">
        <row r="4">
          <cell r="J4">
            <v>0.71828030932285114</v>
          </cell>
        </row>
      </sheetData>
      <sheetData sheetId="29">
        <row r="4">
          <cell r="J4">
            <v>10.385031763786731</v>
          </cell>
        </row>
      </sheetData>
      <sheetData sheetId="30">
        <row r="4">
          <cell r="J4">
            <v>21.252905399519669</v>
          </cell>
        </row>
      </sheetData>
      <sheetData sheetId="31">
        <row r="4">
          <cell r="J4">
            <v>4.415945095973127</v>
          </cell>
        </row>
      </sheetData>
      <sheetData sheetId="32">
        <row r="4">
          <cell r="J4">
            <v>2.4730712768347582</v>
          </cell>
        </row>
      </sheetData>
      <sheetData sheetId="33">
        <row r="4">
          <cell r="J4">
            <v>1.4773325595464211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13.11+0.42896</f>
        <v>13.538959999999999</v>
      </c>
      <c r="J2" t="s">
        <v>6</v>
      </c>
      <c r="K2" s="9">
        <v>16.47</v>
      </c>
      <c r="M2" t="s">
        <v>7</v>
      </c>
      <c r="N2" s="9">
        <f>15.33</f>
        <v>15.33</v>
      </c>
      <c r="P2" t="s">
        <v>8</v>
      </c>
      <c r="Q2" s="10">
        <f>N2+K2+H2</f>
        <v>45.33896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1.6753409252418892E-2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2706.2527582828475</v>
      </c>
      <c r="D7" s="20">
        <f>(C7*[1]Feuil1!$K$2-C4)/C4</f>
        <v>2.8692568937924563E-2</v>
      </c>
      <c r="E7" s="31">
        <f>C7-C7/(1+D7)</f>
        <v>75.483527513616536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950.61310272320122</v>
      </c>
    </row>
    <row r="9" spans="2:20">
      <c r="M9" s="17" t="str">
        <f>IF(C13&gt;C7*[2]Params!F8,B13,"Others")</f>
        <v>BTC</v>
      </c>
      <c r="N9" s="18">
        <f>IF(C13&gt;C7*0.1,C13,C7)</f>
        <v>856.80134963744854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195.57536282690688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678.33982625120314</v>
      </c>
    </row>
    <row r="12" spans="2:20">
      <c r="B12" s="7" t="s">
        <v>19</v>
      </c>
      <c r="C12" s="1">
        <f>[2]ETH!J4</f>
        <v>950.61310272320122</v>
      </c>
      <c r="D12" s="20">
        <f>C12/$C$7</f>
        <v>0.35126545361061456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856.80134963744854</v>
      </c>
      <c r="D13" s="20">
        <f t="shared" ref="D13:D50" si="0">C13/$C$7</f>
        <v>0.3166006379171693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195.57536282690688</v>
      </c>
      <c r="D14" s="20">
        <f t="shared" si="0"/>
        <v>7.226795879591158E-2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142.40622776079326</v>
      </c>
      <c r="D15" s="20">
        <f t="shared" si="0"/>
        <v>5.2621185262514747E-2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2.9335766866940397E-2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2.5551937005276838E-2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33.735034457459143</v>
      </c>
      <c r="D18" s="20">
        <f>C18/$C$7</f>
        <v>1.2465588941834265E-2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33.269226977502889</v>
      </c>
      <c r="D19" s="20">
        <f>C19/$C$7</f>
        <v>1.229346626093146E-2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30.383220074771913</v>
      </c>
      <c r="D20" s="20">
        <f t="shared" si="0"/>
        <v>1.1227044473868901E-2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29.333734540919796</v>
      </c>
      <c r="D21" s="20">
        <f t="shared" si="0"/>
        <v>1.0839244209965232E-2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27.577122752348249</v>
      </c>
      <c r="D22" s="20">
        <f t="shared" si="0"/>
        <v>1.0190150446200854E-2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26.445802927900907</v>
      </c>
      <c r="D23" s="20">
        <f t="shared" si="0"/>
        <v>9.7721112142832925E-3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25.354608836411963</v>
      </c>
      <c r="D24" s="20">
        <f t="shared" si="0"/>
        <v>9.3688990279310758E-3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22.666666666666668</v>
      </c>
      <c r="D25" s="20">
        <f t="shared" si="0"/>
        <v>8.375665058369848E-3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21.252905399519669</v>
      </c>
      <c r="D26" s="20">
        <f t="shared" si="0"/>
        <v>7.8532595798645622E-3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18.904425662963636</v>
      </c>
      <c r="D27" s="20">
        <f t="shared" si="0"/>
        <v>6.985461947375063E-3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6.0859060372655018E-3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15.33</v>
      </c>
      <c r="D29" s="20">
        <f t="shared" si="0"/>
        <v>5.6646593534474899E-3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13.538959999999999</v>
      </c>
      <c r="D30" s="20">
        <f t="shared" si="0"/>
        <v>5.0028438617058983E-3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10.685180252001928</v>
      </c>
      <c r="D31" s="20">
        <f t="shared" si="0"/>
        <v>3.948330479959238E-3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10.228133465121175</v>
      </c>
      <c r="D32" s="20">
        <f t="shared" si="0"/>
        <v>3.7794450033599445E-3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10.385031763786731</v>
      </c>
      <c r="D33" s="20">
        <f t="shared" si="0"/>
        <v>3.8374212209121845E-3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9.1985622656590582</v>
      </c>
      <c r="D34" s="20">
        <f t="shared" si="0"/>
        <v>3.3990033774582333E-3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8.3746003782538114</v>
      </c>
      <c r="D35" s="20">
        <f t="shared" si="0"/>
        <v>3.0945374014390305E-3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7.2073311689947452</v>
      </c>
      <c r="D36" s="20">
        <f t="shared" si="0"/>
        <v>2.6632143457168763E-3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6.9745219962289084</v>
      </c>
      <c r="D37" s="20">
        <f t="shared" si="0"/>
        <v>2.5771879492343993E-3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1.9953790286116402E-3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4.678528903898604</v>
      </c>
      <c r="D39" s="20">
        <f t="shared" si="0"/>
        <v>1.7287848999245699E-3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4.415945095973127</v>
      </c>
      <c r="D40" s="20">
        <f t="shared" si="0"/>
        <v>1.6317563400009619E-3</v>
      </c>
    </row>
    <row r="41" spans="2:14">
      <c r="B41" s="22" t="s">
        <v>56</v>
      </c>
      <c r="C41" s="9">
        <f>[2]SHIB!$J$4</f>
        <v>4.6315181958470557</v>
      </c>
      <c r="D41" s="20">
        <f t="shared" si="0"/>
        <v>1.7114137553011916E-3</v>
      </c>
    </row>
    <row r="42" spans="2:14">
      <c r="B42" s="22" t="s">
        <v>33</v>
      </c>
      <c r="C42" s="1">
        <f>[2]EGLD!$J$4</f>
        <v>3.7796307683750441</v>
      </c>
      <c r="D42" s="20">
        <f t="shared" si="0"/>
        <v>1.3966288835390486E-3</v>
      </c>
    </row>
    <row r="43" spans="2:14">
      <c r="B43" s="22" t="s">
        <v>50</v>
      </c>
      <c r="C43" s="9">
        <f>[2]KAVA!$J$4</f>
        <v>2.4730712768347582</v>
      </c>
      <c r="D43" s="20">
        <f t="shared" si="0"/>
        <v>9.1383603001072005E-4</v>
      </c>
    </row>
    <row r="44" spans="2:14">
      <c r="B44" s="22" t="s">
        <v>36</v>
      </c>
      <c r="C44" s="9">
        <f>[2]AMP!$J$4</f>
        <v>2.3281301416024038</v>
      </c>
      <c r="D44" s="20">
        <f t="shared" si="0"/>
        <v>8.6027815933927498E-4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6.269900676523051E-4</v>
      </c>
    </row>
    <row r="46" spans="2:14">
      <c r="B46" s="22" t="s">
        <v>40</v>
      </c>
      <c r="C46" s="9">
        <f>[2]SHPING!$J$4</f>
        <v>1.4773325595464211</v>
      </c>
      <c r="D46" s="20">
        <f t="shared" si="0"/>
        <v>5.4589600140816398E-4</v>
      </c>
    </row>
    <row r="47" spans="2:14">
      <c r="B47" s="22" t="s">
        <v>23</v>
      </c>
      <c r="C47" s="9">
        <f>[2]LUNA!J4</f>
        <v>1.4446135830971107</v>
      </c>
      <c r="D47" s="20">
        <f t="shared" si="0"/>
        <v>5.3380586077027661E-4</v>
      </c>
    </row>
    <row r="48" spans="2:14">
      <c r="B48" s="7" t="s">
        <v>28</v>
      </c>
      <c r="C48" s="1">
        <f>[2]ATLAS!O46</f>
        <v>1.058875006909302</v>
      </c>
      <c r="D48" s="20">
        <f t="shared" si="0"/>
        <v>3.9126981161256055E-4</v>
      </c>
    </row>
    <row r="49" spans="2:4">
      <c r="B49" s="7" t="s">
        <v>25</v>
      </c>
      <c r="C49" s="1">
        <f>[2]POLIS!J4</f>
        <v>0.89892630658060446</v>
      </c>
      <c r="D49" s="20">
        <f t="shared" si="0"/>
        <v>3.3216642600338074E-4</v>
      </c>
    </row>
    <row r="50" spans="2:4">
      <c r="B50" s="22" t="s">
        <v>43</v>
      </c>
      <c r="C50" s="9">
        <f>[2]TRX!$J$4</f>
        <v>0.71828030932285114</v>
      </c>
      <c r="D50" s="20">
        <f t="shared" si="0"/>
        <v>2.6541508627546281E-4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2023-08-13T10:20:56Z</dcterms:modified>
</cp:coreProperties>
</file>