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5" l="1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2" l="1"/>
  <c r="C13" l="1"/>
  <c r="C26" l="1"/>
  <c r="C32"/>
  <c r="C7" l="1"/>
  <c r="D32" s="1"/>
  <c r="D14" l="1"/>
  <c r="D30"/>
  <c r="D47"/>
  <c r="M9"/>
  <c r="D17"/>
  <c r="D20"/>
  <c r="D7"/>
  <c r="E7" s="1"/>
  <c r="D35"/>
  <c r="D46"/>
  <c r="Q3"/>
  <c r="D34"/>
  <c r="D50"/>
  <c r="D27"/>
  <c r="D19"/>
  <c r="D26"/>
  <c r="D39"/>
  <c r="D42"/>
  <c r="D28"/>
  <c r="D49"/>
  <c r="N8"/>
  <c r="D13"/>
  <c r="D15"/>
  <c r="D37"/>
  <c r="D38"/>
  <c r="D41"/>
  <c r="D44"/>
  <c r="D45"/>
  <c r="D24"/>
  <c r="D36"/>
  <c r="D18"/>
  <c r="D48"/>
  <c r="D23"/>
  <c r="D29"/>
  <c r="D16"/>
  <c r="D21"/>
  <c r="D43"/>
  <c r="D31"/>
  <c r="D33"/>
  <c r="N9"/>
  <c r="D22"/>
  <c r="D25"/>
  <c r="D12"/>
  <c r="D40"/>
  <c r="M8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<sst xmlns="http://schemas.openxmlformats.org/spreadsheetml/2006/main" count="95" uniqueCount="60">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</sst>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947.85456583691996</c:v>
                </c:pt>
                <c:pt idx="1">
                  <c:v>886.00894123269188</c:v>
                </c:pt>
                <c:pt idx="2">
                  <c:v>779.31004591121052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947.85456583691996</v>
          </cell>
        </row>
      </sheetData>
      <sheetData sheetId="1">
        <row r="4">
          <cell r="J4">
            <v>886.00894123269188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0.96065580947945151</v>
          </cell>
        </row>
      </sheetData>
      <sheetData sheetId="4">
        <row r="46">
          <cell r="M46">
            <v>76.27000000000001</v>
          </cell>
          <cell r="O46">
            <v>0.57173855712107802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27.072613999736422</v>
          </cell>
        </row>
      </sheetData>
      <sheetData sheetId="8">
        <row r="4">
          <cell r="J4">
            <v>8.5204126128313042</v>
          </cell>
        </row>
      </sheetData>
      <sheetData sheetId="9">
        <row r="4">
          <cell r="J4">
            <v>17.701696269258512</v>
          </cell>
        </row>
      </sheetData>
      <sheetData sheetId="10">
        <row r="4">
          <cell r="J4">
            <v>11.319667701797814</v>
          </cell>
        </row>
      </sheetData>
      <sheetData sheetId="11">
        <row r="4">
          <cell r="J4">
            <v>31.80736494126446</v>
          </cell>
        </row>
      </sheetData>
      <sheetData sheetId="12">
        <row r="4">
          <cell r="J4">
            <v>2.0532035466458014</v>
          </cell>
        </row>
      </sheetData>
      <sheetData sheetId="13">
        <row r="4">
          <cell r="J4">
            <v>126.30893607409276</v>
          </cell>
        </row>
      </sheetData>
      <sheetData sheetId="14">
        <row r="4">
          <cell r="J4">
            <v>4.2012466027524926</v>
          </cell>
        </row>
      </sheetData>
      <sheetData sheetId="15">
        <row r="4">
          <cell r="J4">
            <v>27.660310190343498</v>
          </cell>
        </row>
      </sheetData>
      <sheetData sheetId="16">
        <row r="4">
          <cell r="J4">
            <v>4.1121654628877948</v>
          </cell>
        </row>
      </sheetData>
      <sheetData sheetId="17">
        <row r="4">
          <cell r="J4">
            <v>5.8999995405018213</v>
          </cell>
        </row>
      </sheetData>
      <sheetData sheetId="18">
        <row r="4">
          <cell r="J4">
            <v>7.9930622065147405</v>
          </cell>
        </row>
      </sheetData>
      <sheetData sheetId="19">
        <row r="4">
          <cell r="J4">
            <v>6.348871180475796</v>
          </cell>
        </row>
      </sheetData>
      <sheetData sheetId="20">
        <row r="4">
          <cell r="J4">
            <v>11.473186413725776</v>
          </cell>
        </row>
      </sheetData>
      <sheetData sheetId="21">
        <row r="4">
          <cell r="J4">
            <v>1.3209753108991626</v>
          </cell>
        </row>
      </sheetData>
      <sheetData sheetId="22">
        <row r="4">
          <cell r="J4">
            <v>31.622606304996776</v>
          </cell>
        </row>
      </sheetData>
      <sheetData sheetId="23">
        <row r="4">
          <cell r="J4">
            <v>30.294325428251021</v>
          </cell>
        </row>
      </sheetData>
      <sheetData sheetId="24">
        <row r="4">
          <cell r="J4">
            <v>26.065909704264939</v>
          </cell>
        </row>
      </sheetData>
      <sheetData sheetId="25">
        <row r="4">
          <cell r="J4">
            <v>25.561998844214411</v>
          </cell>
        </row>
      </sheetData>
      <sheetData sheetId="26">
        <row r="4">
          <cell r="J4">
            <v>3.5313814837983535</v>
          </cell>
        </row>
      </sheetData>
      <sheetData sheetId="27">
        <row r="4">
          <cell r="J4">
            <v>127.07076172774282</v>
          </cell>
        </row>
      </sheetData>
      <sheetData sheetId="28">
        <row r="4">
          <cell r="J4">
            <v>0.67881925665585252</v>
          </cell>
        </row>
      </sheetData>
      <sheetData sheetId="29">
        <row r="4">
          <cell r="J4">
            <v>7.0294976625384935</v>
          </cell>
        </row>
      </sheetData>
      <sheetData sheetId="30">
        <row r="4">
          <cell r="J4">
            <v>21.710659645771489</v>
          </cell>
        </row>
      </sheetData>
      <sheetData sheetId="31">
        <row r="4">
          <cell r="J4">
            <v>4.6384735482064139</v>
          </cell>
        </row>
      </sheetData>
      <sheetData sheetId="32">
        <row r="4">
          <cell r="J4">
            <v>2.729907413231262</v>
          </cell>
        </row>
      </sheetData>
      <sheetData sheetId="33">
        <row r="4">
          <cell r="J4">
            <v>1.7884155861694233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4.8499999999999996</v>
      </c>
      <c r="P2" t="s">
        <v>8</v>
      </c>
      <c r="Q2" s="10">
        <f>N2+K2+H2</f>
        <v>62.665999999999997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2.3761015760327884E-2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2637.345163695782</v>
      </c>
      <c r="D7" s="20">
        <f>(C7*[1]Feuil1!$K$2-C4)/C4</f>
        <v>3.0478359365891633E-2</v>
      </c>
      <c r="E7" s="32">
        <f>C7-C7/(1+D7)</f>
        <v>78.004504355122663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947.85456583691996</v>
      </c>
    </row>
    <row r="9" spans="2:20">
      <c r="M9" s="17" t="str">
        <f>IF(C13&gt;C7*[2]Params!F8,B13,"Others")</f>
        <v>BTC</v>
      </c>
      <c r="N9" s="18">
        <f>IF(C13&gt;C7*0.1,C13,C7)</f>
        <v>886.00894123269188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779.31004591121052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947.85456583691996</v>
      </c>
      <c r="D12" s="30">
        <f>C12/$C$7</f>
        <v>0.35939723737512846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886.00894123269188</v>
      </c>
      <c r="D13" s="30">
        <f t="shared" ref="D13:D50" si="0">C13/$C$7</f>
        <v>0.33594728267994467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126.30893607409276</v>
      </c>
      <c r="D14" s="30">
        <f t="shared" si="0"/>
        <v>4.7892455569635291E-2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127.07076172774282</v>
      </c>
      <c r="D15" s="30">
        <f t="shared" si="0"/>
        <v>4.8181316377138586E-2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2.8919233269080649E-2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2.2522649222281241E-2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30.294325428251021</v>
      </c>
      <c r="D18" s="30">
        <f>C18/$C$7</f>
        <v>1.1486674495726139E-2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31.622606304996776</v>
      </c>
      <c r="D19" s="30">
        <f>C19/$C$7</f>
        <v>1.1990317665012483E-2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1.573931261307903E-2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31.80736494126446</v>
      </c>
      <c r="D21" s="30">
        <f t="shared" si="0"/>
        <v>1.2060372445407166E-2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27.072613999736422</v>
      </c>
      <c r="D22" s="30">
        <f t="shared" si="0"/>
        <v>1.0265100818961006E-2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26.065909704264939</v>
      </c>
      <c r="D23" s="30">
        <f t="shared" si="0"/>
        <v>9.8833895779261924E-3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27.660310190343498</v>
      </c>
      <c r="D24" s="30">
        <f t="shared" si="0"/>
        <v>1.0487937100952827E-2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25.561998844214411</v>
      </c>
      <c r="D25" s="30">
        <f t="shared" si="0"/>
        <v>9.6923221109191868E-3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21.710659645771489</v>
      </c>
      <c r="D26" s="30">
        <f t="shared" si="0"/>
        <v>8.232012989664108E-3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17.701696269258512</v>
      </c>
      <c r="D27" s="30">
        <f t="shared" si="0"/>
        <v>6.7119376382470371E-3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7.5833835765256709E-3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6.1827326299413793E-3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4.8499999999999996</v>
      </c>
      <c r="D30" s="30">
        <f t="shared" si="0"/>
        <v>1.838970517307475E-3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11.319667701797814</v>
      </c>
      <c r="D31" s="30">
        <f t="shared" si="0"/>
        <v>4.2920691070770815E-3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11.473186413725776</v>
      </c>
      <c r="D32" s="30">
        <f t="shared" si="0"/>
        <v>4.3502786710132753E-3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8.5204126128313042</v>
      </c>
      <c r="D33" s="30">
        <f t="shared" si="0"/>
        <v>3.2306778536683547E-3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7.9930622065147405</v>
      </c>
      <c r="D34" s="30">
        <f t="shared" si="0"/>
        <v>3.0307228331515959E-3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7.0294976625384935</v>
      </c>
      <c r="D35" s="30">
        <f t="shared" si="0"/>
        <v>2.6653688562659999E-3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6.348871180475796</v>
      </c>
      <c r="D36" s="30">
        <f t="shared" si="0"/>
        <v>2.4072962719748651E-3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2.0475135656619313E-3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5.8999995405018213</v>
      </c>
      <c r="D38" s="30">
        <f t="shared" si="0"/>
        <v>2.2370979808475256E-3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4.1121654628877948</v>
      </c>
      <c r="D39" s="30">
        <f t="shared" si="0"/>
        <v>1.5592064017609694E-3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4.2012466027524926</v>
      </c>
      <c r="D40" s="30">
        <f t="shared" si="0"/>
        <v>1.5929832244123761E-3</v>
      </c>
    </row>
    <row r="41" spans="2:14">
      <c r="B41" s="22" t="s">
        <v>56</v>
      </c>
      <c r="C41" s="9">
        <f>[2]SHIB!$J$4</f>
        <v>3.5313814837983535</v>
      </c>
      <c r="D41" s="30">
        <f t="shared" si="0"/>
        <v>1.3389910173341644E-3</v>
      </c>
    </row>
    <row r="42" spans="2:14">
      <c r="B42" s="22" t="s">
        <v>37</v>
      </c>
      <c r="C42" s="9">
        <f>[2]GRT!$J$4</f>
        <v>4.6384735482064139</v>
      </c>
      <c r="D42" s="30">
        <f t="shared" si="0"/>
        <v>1.7587662062808636E-3</v>
      </c>
    </row>
    <row r="43" spans="2:14">
      <c r="B43" s="22" t="s">
        <v>50</v>
      </c>
      <c r="C43" s="9">
        <f>[2]KAVA!$J$4</f>
        <v>2.729907413231262</v>
      </c>
      <c r="D43" s="30">
        <f t="shared" si="0"/>
        <v>1.0350967521466814E-3</v>
      </c>
    </row>
    <row r="44" spans="2:14">
      <c r="B44" s="22" t="s">
        <v>36</v>
      </c>
      <c r="C44" s="9">
        <f>[2]AMP!$J$4</f>
        <v>2.0532035466458014</v>
      </c>
      <c r="D44" s="30">
        <f t="shared" si="0"/>
        <v>7.7851150274490144E-4</v>
      </c>
    </row>
    <row r="45" spans="2:14">
      <c r="B45" s="22" t="s">
        <v>40</v>
      </c>
      <c r="C45" s="9">
        <f>[2]SHPING!$J$4</f>
        <v>1.7884155861694233</v>
      </c>
      <c r="D45" s="30">
        <f t="shared" si="0"/>
        <v>6.781120692079867E-4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6.4337183594969337E-4</v>
      </c>
    </row>
    <row r="47" spans="2:14">
      <c r="B47" s="22" t="s">
        <v>23</v>
      </c>
      <c r="C47" s="9">
        <f>[2]LUNA!J4</f>
        <v>1.3209753108991626</v>
      </c>
      <c r="D47" s="30">
        <f t="shared" si="0"/>
        <v>5.0087312388343009E-4</v>
      </c>
    </row>
    <row r="48" spans="2:14">
      <c r="B48" s="7" t="s">
        <v>25</v>
      </c>
      <c r="C48" s="1">
        <f>[2]POLIS!J4</f>
        <v>0.96065580947945151</v>
      </c>
      <c r="D48" s="30">
        <f t="shared" si="0"/>
        <v>3.6425107441502233E-4</v>
      </c>
    </row>
    <row r="49" spans="2:4">
      <c r="B49" s="22" t="s">
        <v>43</v>
      </c>
      <c r="C49" s="9">
        <f>[2]TRX!$J$4</f>
        <v>0.67881925665585252</v>
      </c>
      <c r="D49" s="30">
        <f t="shared" si="0"/>
        <v>2.5738734011766779E-4</v>
      </c>
    </row>
    <row r="50" spans="2:4">
      <c r="B50" s="7" t="s">
        <v>28</v>
      </c>
      <c r="C50" s="1">
        <f>[2]ATLAS!O46</f>
        <v>0.57173855712107802</v>
      </c>
      <c r="D50" s="30">
        <f t="shared" si="0"/>
        <v>2.1678563920692336E-4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2023-06-23T20:27:50Z</dcterms:modified>
</cp:coreProperties>
</file>