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1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<sst xmlns="http://schemas.openxmlformats.org/spreadsheetml/2006/main" count="107" uniqueCount="67">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</sst>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1255.1558935792377</c:v>
                </c:pt>
                <c:pt idx="1">
                  <c:v>1255.176127137277</c:v>
                </c:pt>
                <c:pt idx="2">
                  <c:v>552.16999999999996</c:v>
                </c:pt>
                <c:pt idx="3">
                  <c:v>264.00380135799924</c:v>
                </c:pt>
                <c:pt idx="4">
                  <c:v>226.60239615340203</c:v>
                </c:pt>
                <c:pt idx="5">
                  <c:v>803.57752096555703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1255.1558935792377</v>
          </cell>
        </row>
      </sheetData>
      <sheetData sheetId="1">
        <row r="4">
          <cell r="J4">
            <v>1255.176127137277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2.614381258804102</v>
          </cell>
        </row>
      </sheetData>
      <sheetData sheetId="4">
        <row r="47">
          <cell r="M47">
            <v>111.75</v>
          </cell>
          <cell r="O47">
            <v>2.1598433792637515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2.5594904271498078</v>
          </cell>
        </row>
      </sheetData>
      <sheetData sheetId="8">
        <row r="4">
          <cell r="J4">
            <v>41.138887958625325</v>
          </cell>
        </row>
      </sheetData>
      <sheetData sheetId="9">
        <row r="4">
          <cell r="J4">
            <v>10.327633488947519</v>
          </cell>
        </row>
      </sheetData>
      <sheetData sheetId="10">
        <row r="4">
          <cell r="J4">
            <v>20.631055999892549</v>
          </cell>
        </row>
      </sheetData>
      <sheetData sheetId="11">
        <row r="4">
          <cell r="J4">
            <v>12.216714134652468</v>
          </cell>
        </row>
      </sheetData>
      <sheetData sheetId="12">
        <row r="4">
          <cell r="J4">
            <v>51.344556369490384</v>
          </cell>
        </row>
      </sheetData>
      <sheetData sheetId="13">
        <row r="4">
          <cell r="J4">
            <v>3.249798993709319</v>
          </cell>
        </row>
      </sheetData>
      <sheetData sheetId="14">
        <row r="4">
          <cell r="J4">
            <v>226.60239615340203</v>
          </cell>
        </row>
      </sheetData>
      <sheetData sheetId="15">
        <row r="4">
          <cell r="J4">
            <v>5.059836351596382</v>
          </cell>
        </row>
      </sheetData>
      <sheetData sheetId="16">
        <row r="4">
          <cell r="J4">
            <v>46.841345080671609</v>
          </cell>
        </row>
      </sheetData>
      <sheetData sheetId="17">
        <row r="4">
          <cell r="J4">
            <v>4.434588223817193</v>
          </cell>
        </row>
      </sheetData>
      <sheetData sheetId="18">
        <row r="4">
          <cell r="J4">
            <v>5.1286102234952891</v>
          </cell>
        </row>
      </sheetData>
      <sheetData sheetId="19">
        <row r="4">
          <cell r="J4">
            <v>14.889924225743716</v>
          </cell>
        </row>
      </sheetData>
      <sheetData sheetId="20">
        <row r="4">
          <cell r="J4">
            <v>2.473600080760042</v>
          </cell>
        </row>
      </sheetData>
      <sheetData sheetId="21">
        <row r="4">
          <cell r="J4">
            <v>14.508864066203987</v>
          </cell>
        </row>
      </sheetData>
      <sheetData sheetId="22">
        <row r="4">
          <cell r="J4">
            <v>8.4090105216490176</v>
          </cell>
        </row>
      </sheetData>
      <sheetData sheetId="23">
        <row r="4">
          <cell r="J4">
            <v>10.753702336235117</v>
          </cell>
        </row>
      </sheetData>
      <sheetData sheetId="24">
        <row r="4">
          <cell r="J4">
            <v>5.1898625824649089</v>
          </cell>
        </row>
      </sheetData>
      <sheetData sheetId="25">
        <row r="4">
          <cell r="J4">
            <v>15.006247876287439</v>
          </cell>
        </row>
      </sheetData>
      <sheetData sheetId="26">
        <row r="4">
          <cell r="J4">
            <v>49.830880734988384</v>
          </cell>
        </row>
      </sheetData>
      <sheetData sheetId="27">
        <row r="4">
          <cell r="J4">
            <v>1.4913886545376618</v>
          </cell>
        </row>
      </sheetData>
      <sheetData sheetId="28">
        <row r="4">
          <cell r="J4">
            <v>30.329047906870173</v>
          </cell>
        </row>
      </sheetData>
      <sheetData sheetId="29">
        <row r="4">
          <cell r="J4">
            <v>37.516426920314593</v>
          </cell>
        </row>
      </sheetData>
      <sheetData sheetId="30">
        <row r="4">
          <cell r="J4">
            <v>3.0182384894548187</v>
          </cell>
        </row>
      </sheetData>
      <sheetData sheetId="31">
        <row r="4">
          <cell r="J4">
            <v>4.2219426635336124</v>
          </cell>
        </row>
      </sheetData>
      <sheetData sheetId="32">
        <row r="4">
          <cell r="J4">
            <v>2.7431018526783859</v>
          </cell>
        </row>
      </sheetData>
      <sheetData sheetId="33">
        <row r="4">
          <cell r="J4">
            <v>264.00380135799924</v>
          </cell>
        </row>
      </sheetData>
      <sheetData sheetId="34">
        <row r="4">
          <cell r="J4">
            <v>1.0031793807586606</v>
          </cell>
        </row>
      </sheetData>
      <sheetData sheetId="35">
        <row r="4">
          <cell r="J4">
            <v>11.344979185145968</v>
          </cell>
        </row>
      </sheetData>
      <sheetData sheetId="36">
        <row r="4">
          <cell r="J4">
            <v>18.03366273192222</v>
          </cell>
        </row>
      </sheetData>
      <sheetData sheetId="37">
        <row r="4">
          <cell r="J4">
            <v>17.290978180973564</v>
          </cell>
        </row>
      </sheetData>
      <sheetData sheetId="38">
        <row r="4">
          <cell r="J4">
            <v>14.238947084918982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552.17</f>
        <v>552.16999999999996</v>
      </c>
      <c r="P2" t="s">
        <v>8</v>
      </c>
      <c r="Q2" s="10">
        <f>N2+K2+H2</f>
        <v>609.25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0.13984254005724686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4356.6857391934773</v>
      </c>
      <c r="D7" s="20">
        <f>(C7*[1]Feuil1!$K$2-C4)/C4</f>
        <v>0.52836700950889137</v>
      </c>
      <c r="E7" s="31">
        <f>C7-C7/(1+D7)</f>
        <v>1506.1362886440265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1255.1558935792377</v>
      </c>
    </row>
    <row r="9" spans="2:20">
      <c r="M9" s="17" t="str">
        <f>IF(C13&gt;C7*Params!F8,B13,"Others")</f>
        <v>BTC</v>
      </c>
      <c r="N9" s="18">
        <f>IF(C13&gt;C7*0.1,C13,C7)</f>
        <v>1255.176127137277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552.16999999999996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264.00380135799924</v>
      </c>
    </row>
    <row r="12" spans="2:20">
      <c r="B12" s="7" t="s">
        <v>19</v>
      </c>
      <c r="C12" s="1">
        <f>[2]ETH!J4</f>
        <v>1255.1558935792377</v>
      </c>
      <c r="D12" s="20">
        <f>C12/$C$7</f>
        <v>0.28809879085095452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226.60239615340203</v>
      </c>
    </row>
    <row r="13" spans="2:20">
      <c r="B13" s="7" t="s">
        <v>4</v>
      </c>
      <c r="C13" s="1">
        <f>[2]BTC!J4</f>
        <v>1255.176127137277</v>
      </c>
      <c r="D13" s="20">
        <f t="shared" ref="D13:D55" si="0">C13/$C$7</f>
        <v>0.28810343510561287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803.57752096555703</v>
      </c>
      <c r="Q13" s="23"/>
    </row>
    <row r="14" spans="2:20">
      <c r="B14" s="7" t="s">
        <v>59</v>
      </c>
      <c r="C14" s="1">
        <f>$N$2</f>
        <v>552.16999999999996</v>
      </c>
      <c r="D14" s="20">
        <f t="shared" si="0"/>
        <v>0.1267408376584489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264.00380135799924</v>
      </c>
      <c r="D15" s="20">
        <f t="shared" si="0"/>
        <v>6.0597393790187033E-2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226.60239615340203</v>
      </c>
      <c r="D16" s="20">
        <f t="shared" si="0"/>
        <v>5.2012564072466551E-2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2.5650232008858985E-2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2.0657904973577706E-2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1.4357243956636505E-2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49.830880734988384</v>
      </c>
      <c r="D20" s="20">
        <f t="shared" si="0"/>
        <v>1.1437795544145268E-2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51.344556369490384</v>
      </c>
      <c r="D21" s="20">
        <f t="shared" si="0"/>
        <v>1.1785232959904848E-2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1.1637286468448775E-2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41.138887958625325</v>
      </c>
      <c r="D23" s="20">
        <f t="shared" si="0"/>
        <v>9.4427026463104677E-3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30.329047906870173</v>
      </c>
      <c r="D24" s="20">
        <f t="shared" si="0"/>
        <v>6.9614954399912204E-3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37.516426920314593</v>
      </c>
      <c r="D25" s="20">
        <f t="shared" si="0"/>
        <v>8.6112309140892376E-3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46.841345080671609</v>
      </c>
      <c r="D26" s="20">
        <f t="shared" si="0"/>
        <v>1.0751600616789729E-2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20.631055999892549</v>
      </c>
      <c r="D27" s="20">
        <f t="shared" si="0"/>
        <v>4.7354932705593383E-3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18.03366273192222</v>
      </c>
      <c r="D28" s="20">
        <f t="shared" si="0"/>
        <v>4.1393076782399885E-3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15.006247876287439</v>
      </c>
      <c r="D29" s="20">
        <f t="shared" si="0"/>
        <v>3.4444182515366464E-3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1.4644159303491752E-3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14.889924225743716</v>
      </c>
      <c r="D31" s="20">
        <f t="shared" si="0"/>
        <v>3.41771821910207E-3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12.216714134652468</v>
      </c>
      <c r="D32" s="20">
        <f t="shared" si="0"/>
        <v>2.8041302187001588E-3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14.508864066203987</v>
      </c>
      <c r="D33" s="20">
        <f t="shared" si="0"/>
        <v>3.3302526128244246E-3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11.344979185145968</v>
      </c>
      <c r="D34" s="20">
        <f t="shared" si="0"/>
        <v>2.6040389103773607E-3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10.753702336235117</v>
      </c>
      <c r="D35" s="20">
        <f t="shared" si="0"/>
        <v>2.4683217886231736E-3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10.327633488947519</v>
      </c>
      <c r="D36" s="20">
        <f t="shared" si="0"/>
        <v>2.3705252357401848E-3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17.290978180973564</v>
      </c>
      <c r="D37" s="20">
        <f t="shared" si="0"/>
        <v>3.9688376018084158E-3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14.238947084918982</v>
      </c>
      <c r="D38" s="20">
        <f t="shared" si="0"/>
        <v>3.2682979533784177E-3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2.4100889135840659E-3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8.4090105216490176</v>
      </c>
      <c r="D40" s="20">
        <f t="shared" si="0"/>
        <v>1.9301393364226723E-3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5.059836351596382</v>
      </c>
      <c r="D41" s="20">
        <f t="shared" si="0"/>
        <v>1.1613957614792464E-3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5.1286102234952891</v>
      </c>
      <c r="D42" s="20">
        <f t="shared" si="0"/>
        <v>1.177181584927609E-3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4.434588223817193</v>
      </c>
      <c r="D43" s="20">
        <f t="shared" si="0"/>
        <v>1.017881134717359E-3</v>
      </c>
    </row>
    <row r="44" spans="2:14">
      <c r="B44" s="22" t="s">
        <v>56</v>
      </c>
      <c r="C44" s="9">
        <f>[2]SHIB!$J$4</f>
        <v>4.2219426635336124</v>
      </c>
      <c r="D44" s="20">
        <f t="shared" si="0"/>
        <v>9.6907211496856578E-4</v>
      </c>
    </row>
    <row r="45" spans="2:14">
      <c r="B45" s="22" t="s">
        <v>23</v>
      </c>
      <c r="C45" s="9">
        <f>[2]LUNA!J4</f>
        <v>5.1898625824649089</v>
      </c>
      <c r="D45" s="20">
        <f t="shared" si="0"/>
        <v>1.1912409783831853E-3</v>
      </c>
    </row>
    <row r="46" spans="2:14">
      <c r="B46" s="22" t="s">
        <v>36</v>
      </c>
      <c r="C46" s="9">
        <f>[2]AMP!$J$4</f>
        <v>3.249798993709319</v>
      </c>
      <c r="D46" s="20">
        <f t="shared" si="0"/>
        <v>7.4593376439195073E-4</v>
      </c>
    </row>
    <row r="47" spans="2:14">
      <c r="B47" s="22" t="s">
        <v>64</v>
      </c>
      <c r="C47" s="10">
        <f>[2]ACE!$J$4</f>
        <v>2.5594904271498078</v>
      </c>
      <c r="D47" s="20">
        <f t="shared" si="0"/>
        <v>5.8748566694269487E-4</v>
      </c>
    </row>
    <row r="48" spans="2:14">
      <c r="B48" s="22" t="s">
        <v>40</v>
      </c>
      <c r="C48" s="9">
        <f>[2]SHPING!$J$4</f>
        <v>2.7431018526783859</v>
      </c>
      <c r="D48" s="20">
        <f t="shared" si="0"/>
        <v>6.2963041561638945E-4</v>
      </c>
    </row>
    <row r="49" spans="2:4">
      <c r="B49" s="22" t="s">
        <v>62</v>
      </c>
      <c r="C49" s="10">
        <f>[2]SEI!$J$4</f>
        <v>3.0182384894548187</v>
      </c>
      <c r="D49" s="20">
        <f t="shared" si="0"/>
        <v>6.9278315447502629E-4</v>
      </c>
    </row>
    <row r="50" spans="2:4">
      <c r="B50" s="22" t="s">
        <v>50</v>
      </c>
      <c r="C50" s="9">
        <f>[2]KAVA!$J$4</f>
        <v>2.473600080760042</v>
      </c>
      <c r="D50" s="20">
        <f t="shared" si="0"/>
        <v>5.6777106012194541E-4</v>
      </c>
    </row>
    <row r="51" spans="2:4">
      <c r="B51" s="7" t="s">
        <v>25</v>
      </c>
      <c r="C51" s="1">
        <f>[2]POLIS!J4</f>
        <v>2.614381258804102</v>
      </c>
      <c r="D51" s="20">
        <f t="shared" si="0"/>
        <v>6.0008488454530665E-4</v>
      </c>
    </row>
    <row r="52" spans="2:4">
      <c r="B52" s="7" t="s">
        <v>28</v>
      </c>
      <c r="C52" s="1">
        <f>[2]ATLAS!O47</f>
        <v>2.1598433792637515</v>
      </c>
      <c r="D52" s="20">
        <f t="shared" si="0"/>
        <v>4.9575376985157261E-4</v>
      </c>
    </row>
    <row r="53" spans="2:4">
      <c r="B53" s="22" t="s">
        <v>63</v>
      </c>
      <c r="C53" s="10">
        <f>[2]MEME!$J$4</f>
        <v>1.4913886545376618</v>
      </c>
      <c r="D53" s="20">
        <f t="shared" si="0"/>
        <v>3.423218344901214E-4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3.8946889942860908E-4</v>
      </c>
    </row>
    <row r="55" spans="2:4">
      <c r="B55" s="22" t="s">
        <v>43</v>
      </c>
      <c r="C55" s="9">
        <f>[2]TRX!$J$4</f>
        <v>1.0031793807586606</v>
      </c>
      <c r="D55" s="20">
        <f t="shared" si="0"/>
        <v>2.3026204799072154E-4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tabSelected="1"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2024-01-04T00:38:14Z</dcterms:modified>
</cp:coreProperties>
</file>