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39"/>
  <c r="C46"/>
  <c r="C29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50" l="1"/>
  <c r="C36"/>
  <c r="C48" l="1"/>
  <c r="C32"/>
  <c r="C33"/>
  <c r="C19"/>
  <c r="C34" l="1"/>
  <c r="C31" l="1"/>
  <c r="C44" l="1"/>
  <c r="C27" l="1"/>
  <c r="C18"/>
  <c r="C20" l="1"/>
  <c r="C15" l="1"/>
  <c r="C26"/>
  <c r="C16"/>
  <c r="C28"/>
  <c r="C24"/>
  <c r="C13"/>
  <c r="C25" l="1"/>
  <c r="C22"/>
  <c r="C38"/>
  <c r="C23"/>
  <c r="C40"/>
  <c r="C37"/>
  <c r="C42" l="1"/>
  <c r="C12" l="1"/>
  <c r="C7" l="1"/>
  <c r="D12" l="1"/>
  <c r="M8"/>
  <c r="N8"/>
  <c r="D7"/>
  <c r="E7" s="1"/>
  <c r="D42"/>
  <c r="D33"/>
  <c r="D47"/>
  <c r="D36"/>
  <c r="D44"/>
  <c r="D40"/>
  <c r="D45"/>
  <c r="D31"/>
  <c r="D49"/>
  <c r="D21"/>
  <c r="D17"/>
  <c r="D37"/>
  <c r="D14"/>
  <c r="D39"/>
  <c r="D43"/>
  <c r="D23"/>
  <c r="D19"/>
  <c r="D48"/>
  <c r="D30"/>
  <c r="D27"/>
  <c r="D16"/>
  <c r="D28"/>
  <c r="D50"/>
  <c r="D20"/>
  <c r="M9"/>
  <c r="D26"/>
  <c r="D34"/>
  <c r="D13"/>
  <c r="Q3"/>
  <c r="D38"/>
  <c r="D18"/>
  <c r="D29"/>
  <c r="D15"/>
  <c r="D41"/>
  <c r="D32"/>
  <c r="D35"/>
  <c r="D22"/>
  <c r="N9"/>
  <c r="D46"/>
  <c r="D24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<sst xmlns="http://schemas.openxmlformats.org/spreadsheetml/2006/main" count="92" uniqueCount="59">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</sst>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857.16908338522296</c:v>
                </c:pt>
                <c:pt idx="1">
                  <c:v>755.66268885726549</c:v>
                </c:pt>
                <c:pt idx="2">
                  <c:v>919.90241292568078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857.16908338522296</v>
          </cell>
        </row>
      </sheetData>
      <sheetData sheetId="1">
        <row r="4">
          <cell r="J4">
            <v>755.66268885726549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1.045162073616265</v>
          </cell>
        </row>
      </sheetData>
      <sheetData sheetId="4">
        <row r="46">
          <cell r="M46">
            <v>76.27000000000001</v>
          </cell>
          <cell r="O46">
            <v>0.61056768732472833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27.532018992911805</v>
          </cell>
        </row>
      </sheetData>
      <sheetData sheetId="8">
        <row r="4">
          <cell r="J4">
            <v>10.233232031128022</v>
          </cell>
        </row>
      </sheetData>
      <sheetData sheetId="9">
        <row r="4">
          <cell r="J4">
            <v>20.8909099205984</v>
          </cell>
        </row>
      </sheetData>
      <sheetData sheetId="10">
        <row r="4">
          <cell r="J4">
            <v>13.12344849074994</v>
          </cell>
        </row>
      </sheetData>
      <sheetData sheetId="11">
        <row r="4">
          <cell r="J4">
            <v>27.410814947558389</v>
          </cell>
        </row>
      </sheetData>
      <sheetData sheetId="12">
        <row r="4">
          <cell r="J4">
            <v>2.8071690266640195</v>
          </cell>
        </row>
      </sheetData>
      <sheetData sheetId="13">
        <row r="4">
          <cell r="J4">
            <v>132.36706337670344</v>
          </cell>
        </row>
      </sheetData>
      <sheetData sheetId="14">
        <row r="4">
          <cell r="J4">
            <v>4.397995376809849</v>
          </cell>
        </row>
      </sheetData>
      <sheetData sheetId="15">
        <row r="4">
          <cell r="J4">
            <v>23.613774017763568</v>
          </cell>
        </row>
      </sheetData>
      <sheetData sheetId="16">
        <row r="4">
          <cell r="J4">
            <v>4.7285084964575788</v>
          </cell>
        </row>
      </sheetData>
      <sheetData sheetId="17">
        <row r="4">
          <cell r="J4">
            <v>5.4326176633920875</v>
          </cell>
        </row>
      </sheetData>
      <sheetData sheetId="18">
        <row r="4">
          <cell r="J4">
            <v>6.5076589272993406</v>
          </cell>
        </row>
      </sheetData>
      <sheetData sheetId="19">
        <row r="4">
          <cell r="J4">
            <v>4.8971210051558165</v>
          </cell>
        </row>
      </sheetData>
      <sheetData sheetId="20">
        <row r="4">
          <cell r="J4">
            <v>10.093756788799263</v>
          </cell>
        </row>
      </sheetData>
      <sheetData sheetId="21">
        <row r="4">
          <cell r="J4">
            <v>1.5030197835592234</v>
          </cell>
        </row>
      </sheetData>
      <sheetData sheetId="22">
        <row r="4">
          <cell r="J4">
            <v>30.522835295947786</v>
          </cell>
        </row>
      </sheetData>
      <sheetData sheetId="23">
        <row r="4">
          <cell r="J4">
            <v>33.90244351276074</v>
          </cell>
        </row>
      </sheetData>
      <sheetData sheetId="24">
        <row r="4">
          <cell r="J4">
            <v>29.504878572804838</v>
          </cell>
        </row>
      </sheetData>
      <sheetData sheetId="25">
        <row r="4">
          <cell r="J4">
            <v>24.830458891839161</v>
          </cell>
        </row>
      </sheetData>
      <sheetData sheetId="26">
        <row r="4">
          <cell r="J4">
            <v>3.8507067432111466</v>
          </cell>
        </row>
      </sheetData>
      <sheetData sheetId="27">
        <row r="4">
          <cell r="J4">
            <v>123.54644282376542</v>
          </cell>
        </row>
      </sheetData>
      <sheetData sheetId="28">
        <row r="4">
          <cell r="J4">
            <v>0.63768166828356621</v>
          </cell>
        </row>
      </sheetData>
      <sheetData sheetId="29">
        <row r="4">
          <cell r="J4">
            <v>5.785297554833158</v>
          </cell>
        </row>
      </sheetData>
      <sheetData sheetId="30">
        <row r="4">
          <cell r="J4">
            <v>18.382848055179963</v>
          </cell>
        </row>
      </sheetData>
      <sheetData sheetId="31">
        <row r="4">
          <cell r="J4">
            <v>3.0038437775529845</v>
          </cell>
        </row>
      </sheetData>
      <sheetData sheetId="32">
        <row r="4">
          <cell r="J4">
            <v>2.9825574961057022</v>
          </cell>
        </row>
      </sheetData>
      <sheetData sheetId="33">
        <row r="4">
          <cell r="J4">
            <v>2.074472159127446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8" sqref="E3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7.077567239425997E-2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2559.7778710003922</v>
      </c>
      <c r="D7" s="20">
        <f>(C7*[1]Feuil1!$K$2-C4)/C4</f>
        <v>3.3346047090987645E-2</v>
      </c>
      <c r="E7" s="32">
        <f>C7-C7/(1+D7)</f>
        <v>82.603957956914201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857.16908338522296</v>
      </c>
    </row>
    <row r="9" spans="2:20">
      <c r="M9" s="17" t="str">
        <f>IF(C13&gt;C7*[2]Params!F8,B13,"Others")</f>
        <v>BTC</v>
      </c>
      <c r="N9" s="18">
        <f>IF(C13&gt;C7*0.1,C13,C7)</f>
        <v>755.66268885726549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919.90241292568078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857.16908338522296</v>
      </c>
      <c r="D12" s="30">
        <f>C12/$C$7</f>
        <v>0.33486072877496625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755.66268885726549</v>
      </c>
      <c r="D13" s="30">
        <f t="shared" ref="D13:D50" si="0">C13/$C$7</f>
        <v>0.29520635263634942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124.55000000000001</v>
      </c>
      <c r="D14" s="30">
        <f t="shared" si="0"/>
        <v>4.8656565638378758E-2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123.54644282376542</v>
      </c>
      <c r="D15" s="30">
        <f t="shared" si="0"/>
        <v>4.8264517098697307E-2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132.36706337670344</v>
      </c>
      <c r="D16" s="30">
        <f t="shared" si="0"/>
        <v>5.1710370995969576E-2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2.9795554084617808E-2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3.367089034421409E-2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30.522835295947786</v>
      </c>
      <c r="D19" s="30">
        <f>C19/$C$7</f>
        <v>1.1924017174200781E-2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29.504878572804838</v>
      </c>
      <c r="D20" s="30">
        <f t="shared" si="0"/>
        <v>1.1526343323404844E-2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1.5337268301587713E-2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33.90244351276074</v>
      </c>
      <c r="D22" s="30">
        <f t="shared" si="0"/>
        <v>1.3244291192935133E-2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27.410814947558389</v>
      </c>
      <c r="D23" s="30">
        <f t="shared" si="0"/>
        <v>1.0708278737031941E-2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27.532018992911805</v>
      </c>
      <c r="D24" s="30">
        <f t="shared" si="0"/>
        <v>1.0755628175718216E-2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24.830458891839161</v>
      </c>
      <c r="D25" s="30">
        <f t="shared" si="0"/>
        <v>9.7002396860846034E-3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23.613774017763568</v>
      </c>
      <c r="D26" s="30">
        <f t="shared" si="0"/>
        <v>9.2249309150153006E-3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18.382848055179963</v>
      </c>
      <c r="D27" s="30">
        <f t="shared" si="0"/>
        <v>7.1814231474685427E-3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20.8909099205984</v>
      </c>
      <c r="D28" s="30">
        <f t="shared" si="0"/>
        <v>8.1612198297635798E-3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7.8131779427344436E-3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6.781838454293497E-3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13.12344849074994</v>
      </c>
      <c r="D31" s="30">
        <f t="shared" si="0"/>
        <v>5.1267919140269534E-3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10.093756788799263</v>
      </c>
      <c r="D32" s="30">
        <f t="shared" si="0"/>
        <v>3.9432158950786231E-3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10.233232031128022</v>
      </c>
      <c r="D33" s="30">
        <f t="shared" si="0"/>
        <v>3.9977031394246533E-3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4.397995376809849</v>
      </c>
      <c r="D34" s="30">
        <f t="shared" si="0"/>
        <v>1.7181160235169386E-3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2.1095580445383002E-3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4.7285084964575788</v>
      </c>
      <c r="D36" s="30">
        <f t="shared" si="0"/>
        <v>1.8472339143277383E-3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6.5076589272993406</v>
      </c>
      <c r="D37" s="30">
        <f t="shared" si="0"/>
        <v>2.5422748594807051E-3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5.4326176633920875</v>
      </c>
      <c r="D38" s="30">
        <f t="shared" si="0"/>
        <v>2.1223004249462298E-3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3.8507067432111466</v>
      </c>
      <c r="D39" s="30">
        <f t="shared" si="0"/>
        <v>1.5043128494998058E-3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5.785297554833158</v>
      </c>
      <c r="D40" s="30">
        <f t="shared" si="0"/>
        <v>2.2600779623788972E-3</v>
      </c>
    </row>
    <row r="41" spans="2:14">
      <c r="B41" s="22" t="s">
        <v>37</v>
      </c>
      <c r="C41" s="9">
        <f>[2]GRT!$J$4</f>
        <v>3.0038437775529845</v>
      </c>
      <c r="D41" s="30">
        <f t="shared" si="0"/>
        <v>1.1734782973098544E-3</v>
      </c>
    </row>
    <row r="42" spans="2:14">
      <c r="B42" s="22" t="s">
        <v>54</v>
      </c>
      <c r="C42" s="9">
        <f>[2]LINK!$J$4</f>
        <v>4.8971210051558165</v>
      </c>
      <c r="D42" s="30">
        <f t="shared" si="0"/>
        <v>1.9131038910192477E-3</v>
      </c>
    </row>
    <row r="43" spans="2:14">
      <c r="B43" s="22" t="s">
        <v>36</v>
      </c>
      <c r="C43" s="9">
        <f>[2]AMP!$J$4</f>
        <v>2.8071690266640195</v>
      </c>
      <c r="D43" s="30">
        <f t="shared" si="0"/>
        <v>1.0966455560329318E-3</v>
      </c>
    </row>
    <row r="44" spans="2:14">
      <c r="B44" s="22" t="s">
        <v>50</v>
      </c>
      <c r="C44" s="9">
        <f>[2]KAVA!$J$4</f>
        <v>2.9825574961057022</v>
      </c>
      <c r="D44" s="30">
        <f t="shared" si="0"/>
        <v>1.1651626220755174E-3</v>
      </c>
    </row>
    <row r="45" spans="2:14">
      <c r="B45" s="22" t="s">
        <v>40</v>
      </c>
      <c r="C45" s="9">
        <f>[2]SHPING!$J$4</f>
        <v>2.074472159127446</v>
      </c>
      <c r="D45" s="30">
        <f t="shared" si="0"/>
        <v>8.1041100582556294E-4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6.6286751644464858E-4</v>
      </c>
    </row>
    <row r="47" spans="2:14">
      <c r="B47" s="7" t="s">
        <v>25</v>
      </c>
      <c r="C47" s="1">
        <f>[2]POLIS!J4</f>
        <v>1.045162073616265</v>
      </c>
      <c r="D47" s="30">
        <f t="shared" si="0"/>
        <v>4.0830186300805978E-4</v>
      </c>
    </row>
    <row r="48" spans="2:14">
      <c r="B48" s="22" t="s">
        <v>43</v>
      </c>
      <c r="C48" s="9">
        <f>[2]TRX!$J$4</f>
        <v>0.63768166828356621</v>
      </c>
      <c r="D48" s="30">
        <f t="shared" si="0"/>
        <v>2.4911601725596312E-4</v>
      </c>
    </row>
    <row r="49" spans="2:4">
      <c r="B49" s="7" t="s">
        <v>28</v>
      </c>
      <c r="C49" s="1">
        <f>[2]ATLAS!O46</f>
        <v>0.61056768732472833</v>
      </c>
      <c r="D49" s="30">
        <f t="shared" si="0"/>
        <v>2.3852369935759742E-4</v>
      </c>
    </row>
    <row r="50" spans="2:4">
      <c r="B50" s="22" t="s">
        <v>23</v>
      </c>
      <c r="C50" s="9">
        <f>[2]LUNA!J4</f>
        <v>1.5030197835592234</v>
      </c>
      <c r="D50" s="30">
        <f t="shared" si="0"/>
        <v>5.8716805101992114E-4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2023-05-14T21:46:09Z</dcterms:modified>
</cp:coreProperties>
</file>