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52" l="1"/>
  <c r="C36" l="1"/>
  <c r="C43" l="1"/>
  <c r="C26" l="1"/>
  <c r="C28" l="1"/>
  <c r="C25"/>
  <c r="C23" l="1"/>
  <c r="C34" l="1"/>
  <c r="C27" l="1"/>
  <c r="C29" l="1"/>
  <c r="C33" l="1"/>
  <c r="C15" l="1"/>
  <c r="C17" l="1"/>
  <c r="C49" l="1"/>
  <c r="C31" l="1"/>
  <c r="C24" l="1"/>
  <c r="C7" l="1"/>
  <c r="M9" l="1"/>
  <c r="D41"/>
  <c r="N8"/>
  <c r="D55"/>
  <c r="D47"/>
  <c r="D7"/>
  <c r="E7" s="1"/>
  <c r="D28"/>
  <c r="D21"/>
  <c r="D45"/>
  <c r="D20"/>
  <c r="D44"/>
  <c r="D49"/>
  <c r="D30"/>
  <c r="D12"/>
  <c r="D33"/>
  <c r="D51"/>
  <c r="D48"/>
  <c r="D50"/>
  <c r="D54"/>
  <c r="D39"/>
  <c r="D42"/>
  <c r="D52"/>
  <c r="Q3"/>
  <c r="D31"/>
  <c r="D38"/>
  <c r="D35"/>
  <c r="D14"/>
  <c r="N9"/>
  <c r="D23"/>
  <c r="D26"/>
  <c r="D13"/>
  <c r="D32"/>
  <c r="D43"/>
  <c r="D37"/>
  <c r="D19"/>
  <c r="M8"/>
  <c r="D22"/>
  <c r="D46"/>
  <c r="D53"/>
  <c r="D18"/>
  <c r="D34"/>
  <c r="D29"/>
  <c r="D17"/>
  <c r="D27"/>
  <c r="D25"/>
  <c r="D16"/>
  <c r="D15"/>
  <c r="D40"/>
  <c r="D36"/>
  <c r="D24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<sst xmlns="http://schemas.openxmlformats.org/spreadsheetml/2006/main" count="107" uniqueCount="67">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</sst>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1343.4635494888955</c:v>
                </c:pt>
                <c:pt idx="1">
                  <c:v>1323.3877128775923</c:v>
                </c:pt>
                <c:pt idx="2">
                  <c:v>571.12</c:v>
                </c:pt>
                <c:pt idx="3">
                  <c:v>284.7847877929201</c:v>
                </c:pt>
                <c:pt idx="4">
                  <c:v>1053.1431739234538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1343.4635494888955</v>
          </cell>
        </row>
      </sheetData>
      <sheetData sheetId="1">
        <row r="4">
          <cell r="J4">
            <v>1323.3877128775923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2.6687013195751206</v>
          </cell>
        </row>
      </sheetData>
      <sheetData sheetId="4">
        <row r="47">
          <cell r="M47">
            <v>111.75</v>
          </cell>
          <cell r="O47">
            <v>2.2313146984934598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3.0336838536056505</v>
          </cell>
        </row>
      </sheetData>
      <sheetData sheetId="8">
        <row r="4">
          <cell r="J4">
            <v>44.604210952928661</v>
          </cell>
        </row>
      </sheetData>
      <sheetData sheetId="9">
        <row r="4">
          <cell r="J4">
            <v>11.507886471599326</v>
          </cell>
        </row>
      </sheetData>
      <sheetData sheetId="10">
        <row r="4">
          <cell r="J4">
            <v>24.153970647966265</v>
          </cell>
        </row>
      </sheetData>
      <sheetData sheetId="11">
        <row r="4">
          <cell r="J4">
            <v>13.509746892023774</v>
          </cell>
        </row>
      </sheetData>
      <sheetData sheetId="12">
        <row r="4">
          <cell r="J4">
            <v>56.384710129748292</v>
          </cell>
        </row>
      </sheetData>
      <sheetData sheetId="13">
        <row r="4">
          <cell r="J4">
            <v>3.5551544735982366</v>
          </cell>
        </row>
      </sheetData>
      <sheetData sheetId="14">
        <row r="4">
          <cell r="J4">
            <v>225.08472463633939</v>
          </cell>
        </row>
      </sheetData>
      <sheetData sheetId="15">
        <row r="4">
          <cell r="J4">
            <v>5.626683089940137</v>
          </cell>
        </row>
      </sheetData>
      <sheetData sheetId="16">
        <row r="4">
          <cell r="J4">
            <v>37.413538205716563</v>
          </cell>
        </row>
      </sheetData>
      <sheetData sheetId="17">
        <row r="4">
          <cell r="J4">
            <v>5.1265229693006402</v>
          </cell>
        </row>
      </sheetData>
      <sheetData sheetId="18">
        <row r="4">
          <cell r="J4">
            <v>5.6717950944417304</v>
          </cell>
        </row>
      </sheetData>
      <sheetData sheetId="19">
        <row r="4">
          <cell r="J4">
            <v>13.841144156095616</v>
          </cell>
        </row>
      </sheetData>
      <sheetData sheetId="20">
        <row r="4">
          <cell r="J4">
            <v>2.7492959683674902</v>
          </cell>
        </row>
      </sheetData>
      <sheetData sheetId="21">
        <row r="4">
          <cell r="J4">
            <v>13.807747451157528</v>
          </cell>
        </row>
      </sheetData>
      <sheetData sheetId="22">
        <row r="4">
          <cell r="J4">
            <v>9.0404670663482669</v>
          </cell>
        </row>
      </sheetData>
      <sheetData sheetId="23">
        <row r="4">
          <cell r="J4">
            <v>12.048413938977912</v>
          </cell>
        </row>
      </sheetData>
      <sheetData sheetId="24">
        <row r="4">
          <cell r="J4">
            <v>3.5012136519214847</v>
          </cell>
        </row>
      </sheetData>
      <sheetData sheetId="25">
        <row r="4">
          <cell r="J4">
            <v>17.824076736135083</v>
          </cell>
        </row>
      </sheetData>
      <sheetData sheetId="26">
        <row r="4">
          <cell r="J4">
            <v>56.747429391760605</v>
          </cell>
        </row>
      </sheetData>
      <sheetData sheetId="27">
        <row r="4">
          <cell r="J4">
            <v>1.7772258512246544</v>
          </cell>
        </row>
      </sheetData>
      <sheetData sheetId="28">
        <row r="4">
          <cell r="J4">
            <v>32.401112169467979</v>
          </cell>
        </row>
      </sheetData>
      <sheetData sheetId="29">
        <row r="4">
          <cell r="J4">
            <v>39.953192569091954</v>
          </cell>
        </row>
      </sheetData>
      <sheetData sheetId="30">
        <row r="4">
          <cell r="J4">
            <v>2.7271772386265747</v>
          </cell>
        </row>
      </sheetData>
      <sheetData sheetId="31">
        <row r="4">
          <cell r="J4">
            <v>4.6741279816222381</v>
          </cell>
        </row>
      </sheetData>
      <sheetData sheetId="32">
        <row r="4">
          <cell r="J4">
            <v>2.8684750915268298</v>
          </cell>
        </row>
      </sheetData>
      <sheetData sheetId="33">
        <row r="4">
          <cell r="J4">
            <v>284.7847877929201</v>
          </cell>
        </row>
      </sheetData>
      <sheetData sheetId="34">
        <row r="4">
          <cell r="J4">
            <v>1.0159974392266977</v>
          </cell>
        </row>
      </sheetData>
      <sheetData sheetId="35">
        <row r="4">
          <cell r="J4">
            <v>12.682530877101025</v>
          </cell>
        </row>
      </sheetData>
      <sheetData sheetId="36">
        <row r="4">
          <cell r="J4">
            <v>19.455845967167456</v>
          </cell>
        </row>
      </sheetData>
      <sheetData sheetId="37">
        <row r="4">
          <cell r="J4">
            <v>17.194439471016686</v>
          </cell>
        </row>
      </sheetData>
      <sheetData sheetId="38">
        <row r="4">
          <cell r="J4">
            <v>14.683823871340206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571.12</f>
        <v>571.12</v>
      </c>
      <c r="P2" t="s">
        <v>8</v>
      </c>
      <c r="Q2" s="10">
        <f>N2+K2+H2</f>
        <v>628.20000000000005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0.13728449190790665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4575.8992240828629</v>
      </c>
      <c r="D7" s="20">
        <f>(C7*[1]Feuil1!$K$2-C4)/C4</f>
        <v>0.60526919580393435</v>
      </c>
      <c r="E7" s="31">
        <f>C7-C7/(1+D7)</f>
        <v>1725.3497735334126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1343.4635494888955</v>
      </c>
    </row>
    <row r="9" spans="2:20">
      <c r="M9" s="17" t="str">
        <f>IF(C13&gt;C7*Params!F8,B13,"Others")</f>
        <v>BTC</v>
      </c>
      <c r="N9" s="18">
        <f>IF(C13&gt;C7*0.1,C13,C7)</f>
        <v>1323.3877128775923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571.12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284.7847877929201</v>
      </c>
    </row>
    <row r="12" spans="2:20">
      <c r="B12" s="7" t="s">
        <v>19</v>
      </c>
      <c r="C12" s="1">
        <f>[2]ETH!J4</f>
        <v>1343.4635494888955</v>
      </c>
      <c r="D12" s="20">
        <f>C12/$C$7</f>
        <v>0.29359552815723622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1053.1431739234538</v>
      </c>
    </row>
    <row r="13" spans="2:20">
      <c r="B13" s="7" t="s">
        <v>4</v>
      </c>
      <c r="C13" s="1">
        <f>[2]BTC!J4</f>
        <v>1323.3877128775923</v>
      </c>
      <c r="D13" s="20">
        <f t="shared" ref="D13:D55" si="0">C13/$C$7</f>
        <v>0.28920822948036751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571.12</v>
      </c>
      <c r="D14" s="20">
        <f t="shared" si="0"/>
        <v>0.12481044097173453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284.7847877929201</v>
      </c>
      <c r="D15" s="20">
        <f t="shared" si="0"/>
        <v>6.2235808492919521E-2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225.08472463633939</v>
      </c>
      <c r="D16" s="20">
        <f t="shared" si="0"/>
        <v>4.9189178697756963E-2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2.4421429434429424E-2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1.9668265316319E-2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1.3669444394841706E-2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56.747429391760605</v>
      </c>
      <c r="D20" s="20">
        <f t="shared" si="0"/>
        <v>1.2401372192180295E-2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56.384710129748292</v>
      </c>
      <c r="D21" s="20">
        <f t="shared" si="0"/>
        <v>1.2322104873506988E-2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1.1079789461526371E-2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44.604210952928661</v>
      </c>
      <c r="D23" s="20">
        <f t="shared" si="0"/>
        <v>9.7476383916362541E-3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32.401112169467979</v>
      </c>
      <c r="D24" s="20">
        <f t="shared" si="0"/>
        <v>7.0808185632545394E-3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39.953192569091954</v>
      </c>
      <c r="D25" s="20">
        <f t="shared" si="0"/>
        <v>8.7312221298098368E-3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37.413538205716563</v>
      </c>
      <c r="D26" s="20">
        <f t="shared" si="0"/>
        <v>8.1762155094696771E-3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24.153970647966265</v>
      </c>
      <c r="D27" s="20">
        <f t="shared" si="0"/>
        <v>5.278518923853134E-3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19.455845967167456</v>
      </c>
      <c r="D28" s="20">
        <f t="shared" si="0"/>
        <v>4.2518082270631618E-3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17.824076736135083</v>
      </c>
      <c r="D29" s="20">
        <f t="shared" si="0"/>
        <v>3.8952074473859338E-3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1.3942614746457248E-3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13.841144156095616</v>
      </c>
      <c r="D31" s="20">
        <f t="shared" si="0"/>
        <v>3.0247921727056316E-3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13.509746892023774</v>
      </c>
      <c r="D32" s="20">
        <f t="shared" si="0"/>
        <v>2.9523698469848844E-3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13.807747451157528</v>
      </c>
      <c r="D33" s="20">
        <f t="shared" si="0"/>
        <v>3.0174937810010412E-3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12.682530877101025</v>
      </c>
      <c r="D34" s="20">
        <f t="shared" si="0"/>
        <v>2.7715931352581208E-3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12.048413938977912</v>
      </c>
      <c r="D35" s="20">
        <f t="shared" si="0"/>
        <v>2.633015577696152E-3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11.507886471599326</v>
      </c>
      <c r="D36" s="20">
        <f t="shared" si="0"/>
        <v>2.5148907150388186E-3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17.194439471016686</v>
      </c>
      <c r="D37" s="20">
        <f t="shared" si="0"/>
        <v>3.7576088609038213E-3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14.683823871340206</v>
      </c>
      <c r="D38" s="20">
        <f t="shared" si="0"/>
        <v>3.2089482639957507E-3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2.29463095357055E-3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9.0404670663482669</v>
      </c>
      <c r="D40" s="20">
        <f t="shared" si="0"/>
        <v>1.9756700538264647E-3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5.626683089940137</v>
      </c>
      <c r="D41" s="20">
        <f t="shared" si="0"/>
        <v>1.2296343984865357E-3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5.6717950944417304</v>
      </c>
      <c r="D42" s="20">
        <f t="shared" si="0"/>
        <v>1.2394930081919616E-3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5.1265229693006402</v>
      </c>
      <c r="D43" s="20">
        <f t="shared" si="0"/>
        <v>1.1203312656712053E-3</v>
      </c>
    </row>
    <row r="44" spans="2:14">
      <c r="B44" s="22" t="s">
        <v>56</v>
      </c>
      <c r="C44" s="9">
        <f>[2]SHIB!$J$4</f>
        <v>4.6741279816222381</v>
      </c>
      <c r="D44" s="20">
        <f t="shared" si="0"/>
        <v>1.0214665473886311E-3</v>
      </c>
    </row>
    <row r="45" spans="2:14">
      <c r="B45" s="22" t="s">
        <v>23</v>
      </c>
      <c r="C45" s="9">
        <f>[2]LUNA!J4</f>
        <v>3.5012136519214847</v>
      </c>
      <c r="D45" s="20">
        <f t="shared" si="0"/>
        <v>7.6514221150122139E-4</v>
      </c>
    </row>
    <row r="46" spans="2:14">
      <c r="B46" s="22" t="s">
        <v>36</v>
      </c>
      <c r="C46" s="9">
        <f>[2]AMP!$J$4</f>
        <v>3.5551544735982366</v>
      </c>
      <c r="D46" s="20">
        <f t="shared" si="0"/>
        <v>7.7693023808031697E-4</v>
      </c>
    </row>
    <row r="47" spans="2:14">
      <c r="B47" s="22" t="s">
        <v>64</v>
      </c>
      <c r="C47" s="10">
        <f>[2]ACE!$J$4</f>
        <v>3.0336838536056505</v>
      </c>
      <c r="D47" s="20">
        <f t="shared" si="0"/>
        <v>6.6296998798387756E-4</v>
      </c>
    </row>
    <row r="48" spans="2:14">
      <c r="B48" s="22" t="s">
        <v>40</v>
      </c>
      <c r="C48" s="9">
        <f>[2]SHPING!$J$4</f>
        <v>2.8684750915268298</v>
      </c>
      <c r="D48" s="20">
        <f t="shared" si="0"/>
        <v>6.2686587948224571E-4</v>
      </c>
    </row>
    <row r="49" spans="2:4">
      <c r="B49" s="22" t="s">
        <v>62</v>
      </c>
      <c r="C49" s="10">
        <f>[2]SEI!$J$4</f>
        <v>2.7271772386265747</v>
      </c>
      <c r="D49" s="20">
        <f t="shared" si="0"/>
        <v>5.9598717215481869E-4</v>
      </c>
    </row>
    <row r="50" spans="2:4">
      <c r="B50" s="22" t="s">
        <v>50</v>
      </c>
      <c r="C50" s="9">
        <f>[2]KAVA!$J$4</f>
        <v>2.7492959683674902</v>
      </c>
      <c r="D50" s="20">
        <f t="shared" si="0"/>
        <v>6.0082091709931073E-4</v>
      </c>
    </row>
    <row r="51" spans="2:4">
      <c r="B51" s="7" t="s">
        <v>25</v>
      </c>
      <c r="C51" s="1">
        <f>[2]POLIS!J4</f>
        <v>2.6687013195751206</v>
      </c>
      <c r="D51" s="20">
        <f t="shared" si="0"/>
        <v>5.8320806226015655E-4</v>
      </c>
    </row>
    <row r="52" spans="2:4">
      <c r="B52" s="7" t="s">
        <v>28</v>
      </c>
      <c r="C52" s="1">
        <f>[2]ATLAS!O47</f>
        <v>2.2313146984934598</v>
      </c>
      <c r="D52" s="20">
        <f t="shared" si="0"/>
        <v>4.8762321660190781E-4</v>
      </c>
    </row>
    <row r="53" spans="2:4">
      <c r="B53" s="22" t="s">
        <v>63</v>
      </c>
      <c r="C53" s="10">
        <f>[2]MEME!$J$4</f>
        <v>1.7772258512246544</v>
      </c>
      <c r="D53" s="20">
        <f t="shared" si="0"/>
        <v>3.8838832854341538E-4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3.7081096346480063E-4</v>
      </c>
    </row>
    <row r="55" spans="2:4">
      <c r="B55" s="22" t="s">
        <v>43</v>
      </c>
      <c r="C55" s="9">
        <f>[2]TRX!$J$4</f>
        <v>1.0159974392266977</v>
      </c>
      <c r="D55" s="20">
        <f t="shared" si="0"/>
        <v>2.2203230217123757E-4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B25" sqref="B25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2024-01-03T01:16:48Z</dcterms:modified>
</cp:coreProperties>
</file>