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7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17" l="1"/>
  <c r="C24" l="1"/>
  <c r="C28" l="1"/>
  <c r="C25"/>
  <c r="C23" l="1"/>
  <c r="C34" l="1"/>
  <c r="C27" l="1"/>
  <c r="C29" l="1"/>
  <c r="C33" l="1"/>
  <c r="C15" l="1"/>
  <c r="C7" l="1"/>
  <c r="N8" l="1"/>
  <c r="D7"/>
  <c r="E7" s="1"/>
  <c r="D45"/>
  <c r="D22"/>
  <c r="D18"/>
  <c r="D50"/>
  <c r="D42"/>
  <c r="D38"/>
  <c r="N9"/>
  <c r="D13"/>
  <c r="D37"/>
  <c r="D30"/>
  <c r="D24"/>
  <c r="D27"/>
  <c r="D15"/>
  <c r="M9"/>
  <c r="D55"/>
  <c r="D28"/>
  <c r="D20"/>
  <c r="D46"/>
  <c r="D34"/>
  <c r="D54"/>
  <c r="D52"/>
  <c r="D35"/>
  <c r="D23"/>
  <c r="D32"/>
  <c r="D19"/>
  <c r="D12"/>
  <c r="D51"/>
  <c r="D25"/>
  <c r="D40"/>
  <c r="D41"/>
  <c r="D31"/>
  <c r="D21"/>
  <c r="D44"/>
  <c r="D53"/>
  <c r="D29"/>
  <c r="D39"/>
  <c r="D49"/>
  <c r="D17"/>
  <c r="D47"/>
  <c r="D14"/>
  <c r="Q3"/>
  <c r="D43"/>
  <c r="D48"/>
  <c r="D33"/>
  <c r="M8"/>
  <c r="D36"/>
  <c r="D26"/>
  <c r="D16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N22" l="1"/>
  <c r="M22"/>
  <c r="M23" l="1"/>
  <c r="N23"/>
  <c r="M24" l="1"/>
  <c r="N24"/>
  <c r="M25" l="1"/>
  <c r="N25"/>
  <c r="M26" l="1"/>
  <c r="N26"/>
  <c r="N27" l="1"/>
  <c r="M27"/>
  <c r="M28" l="1"/>
  <c r="N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<sst xmlns="http://schemas.openxmlformats.org/spreadsheetml/2006/main" count="107" uniqueCount="67">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</sst>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1355.4464411842707</c:v>
                </c:pt>
                <c:pt idx="1">
                  <c:v>1256.2784904236846</c:v>
                </c:pt>
                <c:pt idx="2">
                  <c:v>553.70000000000005</c:v>
                </c:pt>
                <c:pt idx="3">
                  <c:v>270.97989588828653</c:v>
                </c:pt>
                <c:pt idx="4">
                  <c:v>240.45638998831799</c:v>
                </c:pt>
                <c:pt idx="5">
                  <c:v>867.75513478590892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1355.4464411842707</v>
          </cell>
        </row>
      </sheetData>
      <sheetData sheetId="1">
        <row r="4">
          <cell r="J4">
            <v>1256.2784904236846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2.7046498143399003</v>
          </cell>
        </row>
      </sheetData>
      <sheetData sheetId="4">
        <row r="47">
          <cell r="M47">
            <v>112.44999999999999</v>
          </cell>
          <cell r="O47">
            <v>2.070871683627594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3.4311317137807591</v>
          </cell>
        </row>
      </sheetData>
      <sheetData sheetId="8">
        <row r="4">
          <cell r="J4">
            <v>46.619033226431448</v>
          </cell>
        </row>
      </sheetData>
      <sheetData sheetId="9">
        <row r="4">
          <cell r="J4">
            <v>11.735262091539552</v>
          </cell>
        </row>
      </sheetData>
      <sheetData sheetId="10">
        <row r="4">
          <cell r="J4">
            <v>24.476771857241889</v>
          </cell>
        </row>
      </sheetData>
      <sheetData sheetId="11">
        <row r="4">
          <cell r="J4">
            <v>14.426891208925728</v>
          </cell>
        </row>
      </sheetData>
      <sheetData sheetId="12">
        <row r="4">
          <cell r="J4">
            <v>57.27812838906145</v>
          </cell>
        </row>
      </sheetData>
      <sheetData sheetId="13">
        <row r="4">
          <cell r="J4">
            <v>3.642311228062812</v>
          </cell>
        </row>
      </sheetData>
      <sheetData sheetId="14">
        <row r="4">
          <cell r="J4">
            <v>240.45638998831799</v>
          </cell>
        </row>
      </sheetData>
      <sheetData sheetId="15">
        <row r="4">
          <cell r="J4">
            <v>5.7135089809237645</v>
          </cell>
        </row>
      </sheetData>
      <sheetData sheetId="16">
        <row r="4">
          <cell r="J4">
            <v>37.872003612268593</v>
          </cell>
        </row>
      </sheetData>
      <sheetData sheetId="17">
        <row r="4">
          <cell r="J4">
            <v>5.1415614407800643</v>
          </cell>
        </row>
      </sheetData>
      <sheetData sheetId="18">
        <row r="4">
          <cell r="J4">
            <v>5.3444277180581024</v>
          </cell>
        </row>
      </sheetData>
      <sheetData sheetId="19">
        <row r="4">
          <cell r="J4">
            <v>14.779311495839442</v>
          </cell>
        </row>
      </sheetData>
      <sheetData sheetId="20">
        <row r="4">
          <cell r="J4">
            <v>2.7239569739312604</v>
          </cell>
        </row>
      </sheetData>
      <sheetData sheetId="21">
        <row r="4">
          <cell r="J4">
            <v>13.696054361258478</v>
          </cell>
        </row>
      </sheetData>
      <sheetData sheetId="22">
        <row r="4">
          <cell r="J4">
            <v>9.9597909304135577</v>
          </cell>
        </row>
      </sheetData>
      <sheetData sheetId="23">
        <row r="4">
          <cell r="J4">
            <v>12.662960975692902</v>
          </cell>
        </row>
      </sheetData>
      <sheetData sheetId="24">
        <row r="4">
          <cell r="J4">
            <v>3.741062220067108</v>
          </cell>
        </row>
      </sheetData>
      <sheetData sheetId="25">
        <row r="4">
          <cell r="J4">
            <v>18.988064656487104</v>
          </cell>
        </row>
      </sheetData>
      <sheetData sheetId="26">
        <row r="4">
          <cell r="J4">
            <v>60.511956634630728</v>
          </cell>
        </row>
      </sheetData>
      <sheetData sheetId="27">
        <row r="4">
          <cell r="J4">
            <v>1.8524744220666032</v>
          </cell>
        </row>
      </sheetData>
      <sheetData sheetId="28">
        <row r="4">
          <cell r="J4">
            <v>41.77420788251252</v>
          </cell>
        </row>
      </sheetData>
      <sheetData sheetId="29">
        <row r="4">
          <cell r="J4">
            <v>40.043481709994637</v>
          </cell>
        </row>
      </sheetData>
      <sheetData sheetId="30">
        <row r="4">
          <cell r="J4">
            <v>2.7245235299081481</v>
          </cell>
        </row>
      </sheetData>
      <sheetData sheetId="31">
        <row r="4">
          <cell r="J4">
            <v>4.7294014215120699</v>
          </cell>
        </row>
      </sheetData>
      <sheetData sheetId="32">
        <row r="4">
          <cell r="J4">
            <v>2.9262158357794879</v>
          </cell>
        </row>
      </sheetData>
      <sheetData sheetId="33">
        <row r="4">
          <cell r="J4">
            <v>270.97989588828653</v>
          </cell>
        </row>
      </sheetData>
      <sheetData sheetId="34">
        <row r="4">
          <cell r="J4">
            <v>0.99033418215256219</v>
          </cell>
        </row>
      </sheetData>
      <sheetData sheetId="35">
        <row r="4">
          <cell r="J4">
            <v>13.212763874628944</v>
          </cell>
        </row>
      </sheetData>
      <sheetData sheetId="36">
        <row r="4">
          <cell r="J4">
            <v>19.800236663776733</v>
          </cell>
        </row>
      </sheetData>
      <sheetData sheetId="37">
        <row r="4">
          <cell r="J4">
            <v>11.346578260060099</v>
          </cell>
        </row>
      </sheetData>
      <sheetData sheetId="38">
        <row r="4">
          <cell r="J4">
            <v>10.568412190154547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0.13659458838365235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4544.6163522704674</v>
      </c>
      <c r="D7" s="20">
        <f>(C7*[1]Feuil1!$K$2-C4)/C4</f>
        <v>0.59429486529149034</v>
      </c>
      <c r="E7" s="31">
        <f>C7-C7/(1+D7)</f>
        <v>1694.0669017210171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1355.4464411842707</v>
      </c>
    </row>
    <row r="9" spans="2:20">
      <c r="M9" s="17" t="str">
        <f>IF(C13&gt;C7*Params!F8,B13,"Others")</f>
        <v>BTC</v>
      </c>
      <c r="N9" s="18">
        <f>IF(C13&gt;C7*0.1,C13,C7)</f>
        <v>1256.2784904236846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270.97989588828653</v>
      </c>
    </row>
    <row r="12" spans="2:20">
      <c r="B12" s="7" t="s">
        <v>19</v>
      </c>
      <c r="C12" s="1">
        <f>[2]ETH!J4</f>
        <v>1355.4464411842707</v>
      </c>
      <c r="D12" s="20">
        <f>C12/$C$7</f>
        <v>0.29825321569929586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240.45638998831799</v>
      </c>
    </row>
    <row r="13" spans="2:20">
      <c r="B13" s="7" t="s">
        <v>4</v>
      </c>
      <c r="C13" s="1">
        <f>[2]BTC!J4</f>
        <v>1256.2784904236846</v>
      </c>
      <c r="D13" s="20">
        <f t="shared" ref="D13:D55" si="0">C13/$C$7</f>
        <v>0.27643224268998068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867.75513478590892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0.12183646694915717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270.97989588828653</v>
      </c>
      <c r="D15" s="20">
        <f t="shared" si="0"/>
        <v>5.9626572384466808E-2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240.45638998831799</v>
      </c>
      <c r="D16" s="20">
        <f t="shared" si="0"/>
        <v>5.2910162563708417E-2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2.4743562774846888E-2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2.332430105943771E-2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1.3763538030828573E-2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60.511956634630728</v>
      </c>
      <c r="D20" s="20">
        <f t="shared" si="0"/>
        <v>1.3315085794733644E-2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57.27812838906145</v>
      </c>
      <c r="D21" s="20">
        <f t="shared" si="0"/>
        <v>1.2603512364788634E-2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1.1156057204844264E-2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46.619033226431448</v>
      </c>
      <c r="D23" s="20">
        <f t="shared" si="0"/>
        <v>1.0258078925219027E-2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41.77420788251252</v>
      </c>
      <c r="D24" s="20">
        <f t="shared" si="0"/>
        <v>9.1920207657665842E-3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40.043481709994637</v>
      </c>
      <c r="D25" s="20">
        <f t="shared" si="0"/>
        <v>8.8111907818113431E-3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37.872003612268593</v>
      </c>
      <c r="D26" s="20">
        <f t="shared" si="0"/>
        <v>8.333377490345897E-3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24.476771857241889</v>
      </c>
      <c r="D27" s="20">
        <f t="shared" si="0"/>
        <v>5.3858829788819068E-3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19.800236663776733</v>
      </c>
      <c r="D28" s="20">
        <f t="shared" si="0"/>
        <v>4.3568554810758968E-3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18.988064656487104</v>
      </c>
      <c r="D29" s="20">
        <f t="shared" si="0"/>
        <v>4.178144684754471E-3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3.6020642296508993E-3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14.779311495839442</v>
      </c>
      <c r="D31" s="20">
        <f t="shared" si="0"/>
        <v>3.2520482149072435E-3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14.426891208925728</v>
      </c>
      <c r="D32" s="20">
        <f t="shared" si="0"/>
        <v>3.1745014519692352E-3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13.696054361258478</v>
      </c>
      <c r="D33" s="20">
        <f t="shared" si="0"/>
        <v>3.0136876910228073E-3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13.212763874628944</v>
      </c>
      <c r="D34" s="20">
        <f t="shared" si="0"/>
        <v>2.9073441739538505E-3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12.662960975692902</v>
      </c>
      <c r="D35" s="20">
        <f t="shared" si="0"/>
        <v>2.7863652273676636E-3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11.735262091539552</v>
      </c>
      <c r="D36" s="20">
        <f t="shared" si="0"/>
        <v>2.5822338305139165E-3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11.346578260060099</v>
      </c>
      <c r="D37" s="20">
        <f t="shared" si="0"/>
        <v>2.4967076163406854E-3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10.568412190154547</v>
      </c>
      <c r="D38" s="20">
        <f t="shared" si="0"/>
        <v>2.3254795060697743E-3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2.3104260483405277E-3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9.9597909304135577</v>
      </c>
      <c r="D40" s="20">
        <f t="shared" si="0"/>
        <v>2.1915581334907832E-3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5.7135089809237645</v>
      </c>
      <c r="D41" s="20">
        <f t="shared" si="0"/>
        <v>1.2572038073289343E-3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5.3444277180581024</v>
      </c>
      <c r="D42" s="20">
        <f t="shared" si="0"/>
        <v>1.1759909536451967E-3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5.1415614407800643</v>
      </c>
      <c r="D43" s="20">
        <f t="shared" si="0"/>
        <v>1.1313521411353824E-3</v>
      </c>
    </row>
    <row r="44" spans="2:14">
      <c r="B44" s="22" t="s">
        <v>56</v>
      </c>
      <c r="C44" s="9">
        <f>[2]SHIB!$J$4</f>
        <v>4.7294014215120699</v>
      </c>
      <c r="D44" s="20">
        <f t="shared" si="0"/>
        <v>1.0406602130781149E-3</v>
      </c>
    </row>
    <row r="45" spans="2:14">
      <c r="B45" s="22" t="s">
        <v>23</v>
      </c>
      <c r="C45" s="9">
        <f>[2]LUNA!J4</f>
        <v>3.741062220067108</v>
      </c>
      <c r="D45" s="20">
        <f t="shared" si="0"/>
        <v>8.2318548587673244E-4</v>
      </c>
    </row>
    <row r="46" spans="2:14">
      <c r="B46" s="22" t="s">
        <v>36</v>
      </c>
      <c r="C46" s="9">
        <f>[2]AMP!$J$4</f>
        <v>3.642311228062812</v>
      </c>
      <c r="D46" s="20">
        <f t="shared" si="0"/>
        <v>8.014562607123331E-4</v>
      </c>
    </row>
    <row r="47" spans="2:14">
      <c r="B47" s="22" t="s">
        <v>64</v>
      </c>
      <c r="C47" s="10">
        <f>[2]ACE!$J$4</f>
        <v>3.4311317137807591</v>
      </c>
      <c r="D47" s="20">
        <f t="shared" si="0"/>
        <v>7.549881987434612E-4</v>
      </c>
    </row>
    <row r="48" spans="2:14">
      <c r="B48" s="22" t="s">
        <v>40</v>
      </c>
      <c r="C48" s="9">
        <f>[2]SHPING!$J$4</f>
        <v>2.9262158357794879</v>
      </c>
      <c r="D48" s="20">
        <f t="shared" si="0"/>
        <v>6.4388621810014068E-4</v>
      </c>
    </row>
    <row r="49" spans="2:4">
      <c r="B49" s="22" t="s">
        <v>62</v>
      </c>
      <c r="C49" s="10">
        <f>[2]SEI!$J$4</f>
        <v>2.7245235299081481</v>
      </c>
      <c r="D49" s="20">
        <f t="shared" si="0"/>
        <v>5.9950572693490177E-4</v>
      </c>
    </row>
    <row r="50" spans="2:4">
      <c r="B50" s="22" t="s">
        <v>50</v>
      </c>
      <c r="C50" s="9">
        <f>[2]KAVA!$J$4</f>
        <v>2.7239569739312604</v>
      </c>
      <c r="D50" s="20">
        <f t="shared" si="0"/>
        <v>5.9938106163139277E-4</v>
      </c>
    </row>
    <row r="51" spans="2:4">
      <c r="B51" s="7" t="s">
        <v>25</v>
      </c>
      <c r="C51" s="1">
        <f>[2]POLIS!J4</f>
        <v>2.7046498143399003</v>
      </c>
      <c r="D51" s="20">
        <f t="shared" si="0"/>
        <v>5.951327031133598E-4</v>
      </c>
    </row>
    <row r="52" spans="2:4">
      <c r="B52" s="7" t="s">
        <v>28</v>
      </c>
      <c r="C52" s="1">
        <f>[2]ATLAS!O47</f>
        <v>2.070871683627594</v>
      </c>
      <c r="D52" s="20">
        <f t="shared" si="0"/>
        <v>4.5567579815466644E-4</v>
      </c>
    </row>
    <row r="53" spans="2:4">
      <c r="B53" s="22" t="s">
        <v>63</v>
      </c>
      <c r="C53" s="10">
        <f>[2]MEME!$J$4</f>
        <v>1.8524744220666032</v>
      </c>
      <c r="D53" s="20">
        <f t="shared" si="0"/>
        <v>4.0761953891688048E-4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3.7336344115214269E-4</v>
      </c>
    </row>
    <row r="55" spans="2:4">
      <c r="B55" s="22" t="s">
        <v>43</v>
      </c>
      <c r="C55" s="9">
        <f>[2]TRX!$J$4</f>
        <v>0.99033418215256219</v>
      </c>
      <c r="D55" s="20">
        <f t="shared" si="0"/>
        <v>2.1791370390545646E-4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2023-12-28T13:02:02Z</dcterms:modified>
</cp:coreProperties>
</file>