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<sst xmlns="http://schemas.openxmlformats.org/spreadsheetml/2006/main" count="100" uniqueCount="62">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</sst>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1112.2746894132329</c:v>
                </c:pt>
                <c:pt idx="1">
                  <c:v>1093.3288434403166</c:v>
                </c:pt>
                <c:pt idx="2">
                  <c:v>212.83010807771711</c:v>
                </c:pt>
                <c:pt idx="3">
                  <c:v>1029.7580333637477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1093.3288434403166</v>
          </cell>
        </row>
      </sheetData>
      <sheetData sheetId="1">
        <row r="4">
          <cell r="J4">
            <v>1112.2746894132329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2.0869511336118247</v>
          </cell>
        </row>
      </sheetData>
      <sheetData sheetId="4">
        <row r="46">
          <cell r="M46">
            <v>100.02</v>
          </cell>
          <cell r="O46">
            <v>1.5097567929691813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43.826824016399627</v>
          </cell>
        </row>
      </sheetData>
      <sheetData sheetId="8">
        <row r="4">
          <cell r="J4">
            <v>9.2408074061844268</v>
          </cell>
        </row>
      </sheetData>
      <sheetData sheetId="9">
        <row r="4">
          <cell r="J4">
            <v>18.164371367572063</v>
          </cell>
        </row>
      </sheetData>
      <sheetData sheetId="10">
        <row r="4">
          <cell r="J4">
            <v>11.32186881695773</v>
          </cell>
        </row>
      </sheetData>
      <sheetData sheetId="11">
        <row r="4">
          <cell r="J4">
            <v>54.806277427190565</v>
          </cell>
        </row>
      </sheetData>
      <sheetData sheetId="12">
        <row r="4">
          <cell r="J4">
            <v>2.4109122811179038</v>
          </cell>
        </row>
      </sheetData>
      <sheetData sheetId="13">
        <row r="4">
          <cell r="J4">
            <v>178.54510276337234</v>
          </cell>
        </row>
      </sheetData>
      <sheetData sheetId="14">
        <row r="4">
          <cell r="J4">
            <v>4.9567646887888577</v>
          </cell>
        </row>
      </sheetData>
      <sheetData sheetId="15">
        <row r="4">
          <cell r="J4">
            <v>37.212401207169385</v>
          </cell>
        </row>
      </sheetData>
      <sheetData sheetId="16">
        <row r="4">
          <cell r="J4">
            <v>5.615749700499717</v>
          </cell>
        </row>
      </sheetData>
      <sheetData sheetId="17">
        <row r="4">
          <cell r="J4">
            <v>10.077047014354921</v>
          </cell>
        </row>
      </sheetData>
      <sheetData sheetId="18">
        <row r="4">
          <cell r="J4">
            <v>13.238219194523783</v>
          </cell>
        </row>
      </sheetData>
      <sheetData sheetId="19">
        <row r="4">
          <cell r="J4">
            <v>7.924062385159222</v>
          </cell>
        </row>
      </sheetData>
      <sheetData sheetId="20">
        <row r="4">
          <cell r="J4">
            <v>11.569194903462503</v>
          </cell>
        </row>
      </sheetData>
      <sheetData sheetId="21">
        <row r="4">
          <cell r="J4">
            <v>2.2678117204460939</v>
          </cell>
        </row>
      </sheetData>
      <sheetData sheetId="22">
        <row r="4">
          <cell r="J4">
            <v>26.176561651795765</v>
          </cell>
        </row>
      </sheetData>
      <sheetData sheetId="23">
        <row r="4">
          <cell r="J4">
            <v>45.367816418989989</v>
          </cell>
        </row>
      </sheetData>
      <sheetData sheetId="24">
        <row r="4">
          <cell r="J4">
            <v>34.613985999404171</v>
          </cell>
        </row>
      </sheetData>
      <sheetData sheetId="25">
        <row r="4">
          <cell r="J4">
            <v>48.217155851426853</v>
          </cell>
        </row>
      </sheetData>
      <sheetData sheetId="26">
        <row r="4">
          <cell r="J4">
            <v>3.7950289272110371</v>
          </cell>
        </row>
      </sheetData>
      <sheetData sheetId="27">
        <row r="4">
          <cell r="J4">
            <v>212.83010807771711</v>
          </cell>
        </row>
      </sheetData>
      <sheetData sheetId="28">
        <row r="4">
          <cell r="J4">
            <v>0.96295790685045002</v>
          </cell>
        </row>
      </sheetData>
      <sheetData sheetId="29">
        <row r="4">
          <cell r="J4">
            <v>10.285786644734522</v>
          </cell>
        </row>
      </sheetData>
      <sheetData sheetId="30">
        <row r="4">
          <cell r="J4">
            <v>19.221369239094901</v>
          </cell>
        </row>
      </sheetData>
      <sheetData sheetId="31">
        <row r="4">
          <cell r="J4">
            <v>3.7866357021500239</v>
          </cell>
        </row>
      </sheetData>
      <sheetData sheetId="32">
        <row r="4">
          <cell r="J4">
            <v>2.2861126619902787</v>
          </cell>
        </row>
      </sheetData>
      <sheetData sheetId="33">
        <row r="4">
          <cell r="J4">
            <v>2.4583762159134461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B12:C5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202.22</v>
      </c>
      <c r="P2" t="s">
        <v>8</v>
      </c>
      <c r="Q2" s="10">
        <f>N2+K2+H2</f>
        <v>241.93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6.9687464758589154E-2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3471.6430112372759</v>
      </c>
      <c r="D7" s="20">
        <f>(C7*[1]Feuil1!$K$2-C4)/C4</f>
        <v>0.29455813971558403</v>
      </c>
      <c r="E7" s="31">
        <f>C7-C7/(1+D7)</f>
        <v>789.92258112974923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1112.2746894132329</v>
      </c>
    </row>
    <row r="9" spans="2:20">
      <c r="M9" s="17" t="str">
        <f>IF(C13&gt;C7*[2]Params!F8,B13,"Others")</f>
        <v>ETH</v>
      </c>
      <c r="N9" s="18">
        <f>IF(C13&gt;C7*0.1,C13,C7)</f>
        <v>1093.3288434403166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212.83010807771711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1029.7580333637477</v>
      </c>
    </row>
    <row r="12" spans="2:20">
      <c r="B12" s="7" t="s">
        <v>4</v>
      </c>
      <c r="C12" s="1">
        <f>[2]BTC!J4</f>
        <v>1112.2746894132329</v>
      </c>
      <c r="D12" s="20">
        <f>C12/$C$7</f>
        <v>0.32038855545139239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1093.3288434403166</v>
      </c>
      <c r="D13" s="20">
        <f t="shared" ref="D13:D50" si="0">C13/$C$7</f>
        <v>0.3149312414615637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212.83010807771711</v>
      </c>
      <c r="D14" s="20">
        <f t="shared" si="0"/>
        <v>6.1305297632507881E-2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202.22</v>
      </c>
      <c r="D15" s="20">
        <f t="shared" si="0"/>
        <v>5.8249076689463476E-2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178.54510276337234</v>
      </c>
      <c r="D16" s="20">
        <f t="shared" si="0"/>
        <v>5.1429568704340879E-2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2.8810565970132217E-2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1.9918522663813668E-2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54.806277427190565</v>
      </c>
      <c r="D19" s="20">
        <f>C19/$C$7</f>
        <v>1.5786841345665287E-2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48.217155851426853</v>
      </c>
      <c r="D20" s="20">
        <f t="shared" si="0"/>
        <v>1.3888857723952009E-2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45.367816418989989</v>
      </c>
      <c r="D21" s="20">
        <f t="shared" si="0"/>
        <v>1.3068111056390308E-2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43.826824016399627</v>
      </c>
      <c r="D22" s="20">
        <f t="shared" si="0"/>
        <v>1.2624231199618641E-2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1.138365893960833E-2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37.212401207169385</v>
      </c>
      <c r="D24" s="20">
        <f t="shared" si="0"/>
        <v>1.0718959606940425E-2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34.613985999404171</v>
      </c>
      <c r="D25" s="20">
        <f t="shared" si="0"/>
        <v>9.9704911730160647E-3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26.176561651795765</v>
      </c>
      <c r="D26" s="20">
        <f t="shared" si="0"/>
        <v>7.5401075418945716E-3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6.8171371854941929E-3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19.221369239094901</v>
      </c>
      <c r="D28" s="20">
        <f t="shared" si="0"/>
        <v>5.5366779294062562E-3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18.164371367572063</v>
      </c>
      <c r="D29" s="20">
        <f t="shared" si="0"/>
        <v>5.2322117535634439E-3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13.238219194523783</v>
      </c>
      <c r="D30" s="20">
        <f t="shared" si="0"/>
        <v>3.8132432256638474E-3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11.569194903462503</v>
      </c>
      <c r="D31" s="20">
        <f t="shared" si="0"/>
        <v>3.3324840330686248E-3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11.32186881695773</v>
      </c>
      <c r="D32" s="20">
        <f t="shared" si="0"/>
        <v>3.2612422361142121E-3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10.285786644734522</v>
      </c>
      <c r="D33" s="20">
        <f t="shared" si="0"/>
        <v>2.9628007866709543E-3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10.077047014354921</v>
      </c>
      <c r="D34" s="20">
        <f t="shared" si="0"/>
        <v>2.9026737431633309E-3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9.2408074061844268</v>
      </c>
      <c r="D35" s="20">
        <f t="shared" si="0"/>
        <v>2.6617965546207041E-3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7.924062385159222</v>
      </c>
      <c r="D36" s="20">
        <f t="shared" si="0"/>
        <v>2.2825107188469609E-3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5.615749700499717</v>
      </c>
      <c r="D37" s="20">
        <f t="shared" si="0"/>
        <v>1.6176057510297675E-3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4.9567646887888577</v>
      </c>
      <c r="D38" s="20">
        <f t="shared" si="0"/>
        <v>1.4277864033670593E-3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1.382630640438259E-3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3.7950289272110371</v>
      </c>
      <c r="D40" s="20">
        <f t="shared" si="0"/>
        <v>1.0931506825232321E-3</v>
      </c>
    </row>
    <row r="41" spans="2:14">
      <c r="B41" s="22" t="s">
        <v>37</v>
      </c>
      <c r="C41" s="9">
        <f>[2]GRT!$J$4</f>
        <v>3.7866357021500239</v>
      </c>
      <c r="D41" s="20">
        <f t="shared" si="0"/>
        <v>1.0907330304104298E-3</v>
      </c>
    </row>
    <row r="42" spans="2:14">
      <c r="B42" s="22" t="s">
        <v>40</v>
      </c>
      <c r="C42" s="9">
        <f>[2]SHPING!$J$4</f>
        <v>2.4583762159134461</v>
      </c>
      <c r="D42" s="20">
        <f t="shared" si="0"/>
        <v>7.0813047538470649E-4</v>
      </c>
    </row>
    <row r="43" spans="2:14">
      <c r="B43" s="22" t="s">
        <v>36</v>
      </c>
      <c r="C43" s="9">
        <f>[2]AMP!$J$4</f>
        <v>2.4109122811179038</v>
      </c>
      <c r="D43" s="20">
        <f t="shared" si="0"/>
        <v>6.9445858151718977E-4</v>
      </c>
    </row>
    <row r="44" spans="2:14">
      <c r="B44" s="22" t="s">
        <v>50</v>
      </c>
      <c r="C44" s="9">
        <f>[2]KAVA!$J$4</f>
        <v>2.2861126619902787</v>
      </c>
      <c r="D44" s="20">
        <f t="shared" si="0"/>
        <v>6.5851029457533999E-4</v>
      </c>
    </row>
    <row r="45" spans="2:14">
      <c r="B45" s="22" t="s">
        <v>23</v>
      </c>
      <c r="C45" s="9">
        <f>[2]LUNA!J4</f>
        <v>2.2678117204460939</v>
      </c>
      <c r="D45" s="20">
        <f t="shared" si="0"/>
        <v>6.5323874404870253E-4</v>
      </c>
    </row>
    <row r="46" spans="2:14">
      <c r="B46" s="7" t="s">
        <v>25</v>
      </c>
      <c r="C46" s="1">
        <f>[2]POLIS!J4</f>
        <v>2.0869511336118247</v>
      </c>
      <c r="D46" s="20">
        <f t="shared" si="0"/>
        <v>6.0114220467272239E-4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4.887580878874039E-4</v>
      </c>
    </row>
    <row r="48" spans="2:14">
      <c r="B48" s="7" t="s">
        <v>28</v>
      </c>
      <c r="C48" s="1">
        <f>[2]ATLAS!O46</f>
        <v>1.5097567929691813</v>
      </c>
      <c r="D48" s="20">
        <f t="shared" si="0"/>
        <v>4.3488250032687307E-4</v>
      </c>
    </row>
    <row r="49" spans="2:4">
      <c r="B49" s="22" t="s">
        <v>43</v>
      </c>
      <c r="C49" s="9">
        <f>[2]TRX!$J$4</f>
        <v>0.96295790685045002</v>
      </c>
      <c r="D49" s="20">
        <f t="shared" si="0"/>
        <v>2.7737814738827557E-4</v>
      </c>
    </row>
    <row r="50" spans="2:4">
      <c r="B50" s="7" t="s">
        <v>5</v>
      </c>
      <c r="C50" s="1">
        <f>H$2</f>
        <v>0.19</v>
      </c>
      <c r="D50" s="20">
        <f t="shared" si="0"/>
        <v>5.4729129517347745E-5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2023-11-20T18:21:39Z</dcterms:modified>
</cp:coreProperties>
</file>