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49" l="1"/>
  <c r="C31" l="1"/>
  <c r="C7" l="1"/>
  <c r="D38" l="1"/>
  <c r="M9"/>
  <c r="D35"/>
  <c r="D41"/>
  <c r="D14"/>
  <c r="N8"/>
  <c r="N9"/>
  <c r="D55"/>
  <c r="D23"/>
  <c r="D47"/>
  <c r="D26"/>
  <c r="D7"/>
  <c r="E7" s="1"/>
  <c r="D13"/>
  <c r="D28"/>
  <c r="D32"/>
  <c r="D21"/>
  <c r="D43"/>
  <c r="D45"/>
  <c r="D37"/>
  <c r="D20"/>
  <c r="D19"/>
  <c r="D44"/>
  <c r="M8"/>
  <c r="D49"/>
  <c r="D22"/>
  <c r="D30"/>
  <c r="D46"/>
  <c r="D12"/>
  <c r="D53"/>
  <c r="D33"/>
  <c r="D18"/>
  <c r="D24"/>
  <c r="D34"/>
  <c r="D51"/>
  <c r="D29"/>
  <c r="D48"/>
  <c r="D17"/>
  <c r="D50"/>
  <c r="D27"/>
  <c r="D54"/>
  <c r="D25"/>
  <c r="D39"/>
  <c r="D16"/>
  <c r="D42"/>
  <c r="D15"/>
  <c r="D52"/>
  <c r="D40"/>
  <c r="Q3"/>
  <c r="D36"/>
  <c r="D31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<sst xmlns="http://schemas.openxmlformats.org/spreadsheetml/2006/main" count="107" uniqueCount="67">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</sst>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1357.6096375473739</c:v>
                </c:pt>
                <c:pt idx="1">
                  <c:v>1321.7001397506024</c:v>
                </c:pt>
                <c:pt idx="2">
                  <c:v>552.65</c:v>
                </c:pt>
                <c:pt idx="3">
                  <c:v>294.46469084120616</c:v>
                </c:pt>
                <c:pt idx="4">
                  <c:v>1085.1859339297257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1357.6096375473739</v>
          </cell>
        </row>
      </sheetData>
      <sheetData sheetId="1">
        <row r="4">
          <cell r="J4">
            <v>1321.7001397506024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2.7866353887573978</v>
          </cell>
        </row>
      </sheetData>
      <sheetData sheetId="4">
        <row r="47">
          <cell r="M47">
            <v>111.75</v>
          </cell>
          <cell r="O47">
            <v>2.2985709726278039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3.0058904102763941</v>
          </cell>
        </row>
      </sheetData>
      <sheetData sheetId="8">
        <row r="4">
          <cell r="J4">
            <v>46.509645703832653</v>
          </cell>
        </row>
      </sheetData>
      <sheetData sheetId="9">
        <row r="4">
          <cell r="J4">
            <v>12.179266227272345</v>
          </cell>
        </row>
      </sheetData>
      <sheetData sheetId="10">
        <row r="4">
          <cell r="J4">
            <v>24.232309507088821</v>
          </cell>
        </row>
      </sheetData>
      <sheetData sheetId="11">
        <row r="4">
          <cell r="J4">
            <v>13.850967386707467</v>
          </cell>
        </row>
      </sheetData>
      <sheetData sheetId="12">
        <row r="4">
          <cell r="J4">
            <v>59.001971507606527</v>
          </cell>
        </row>
      </sheetData>
      <sheetData sheetId="13">
        <row r="4">
          <cell r="J4">
            <v>3.6025438870459308</v>
          </cell>
        </row>
      </sheetData>
      <sheetData sheetId="14">
        <row r="4">
          <cell r="J4">
            <v>228.60378919782758</v>
          </cell>
        </row>
      </sheetData>
      <sheetData sheetId="15">
        <row r="4">
          <cell r="J4">
            <v>5.7258638903386574</v>
          </cell>
        </row>
      </sheetData>
      <sheetData sheetId="16">
        <row r="4">
          <cell r="J4">
            <v>38.445408896241076</v>
          </cell>
        </row>
      </sheetData>
      <sheetData sheetId="17">
        <row r="4">
          <cell r="J4">
            <v>5.3729089155752723</v>
          </cell>
        </row>
      </sheetData>
      <sheetData sheetId="18">
        <row r="4">
          <cell r="J4">
            <v>5.9015807126981947</v>
          </cell>
        </row>
      </sheetData>
      <sheetData sheetId="19">
        <row r="4">
          <cell r="J4">
            <v>12.88290118049539</v>
          </cell>
        </row>
      </sheetData>
      <sheetData sheetId="20">
        <row r="4">
          <cell r="J4">
            <v>2.7013222211878194</v>
          </cell>
        </row>
      </sheetData>
      <sheetData sheetId="21">
        <row r="4">
          <cell r="J4">
            <v>14.101895988138851</v>
          </cell>
        </row>
      </sheetData>
      <sheetData sheetId="22">
        <row r="4">
          <cell r="J4">
            <v>9.3088450847617228</v>
          </cell>
        </row>
      </sheetData>
      <sheetData sheetId="23">
        <row r="4">
          <cell r="J4">
            <v>12.39551678929284</v>
          </cell>
        </row>
      </sheetData>
      <sheetData sheetId="24">
        <row r="4">
          <cell r="J4">
            <v>3.6189366145347162</v>
          </cell>
        </row>
      </sheetData>
      <sheetData sheetId="25">
        <row r="4">
          <cell r="J4">
            <v>18.58334373115979</v>
          </cell>
        </row>
      </sheetData>
      <sheetData sheetId="26">
        <row r="4">
          <cell r="J4">
            <v>59.270793255731682</v>
          </cell>
        </row>
      </sheetData>
      <sheetData sheetId="27">
        <row r="4">
          <cell r="J4">
            <v>1.837457281736905</v>
          </cell>
        </row>
      </sheetData>
      <sheetData sheetId="28">
        <row r="4">
          <cell r="J4">
            <v>50.629926384593432</v>
          </cell>
        </row>
      </sheetData>
      <sheetData sheetId="29">
        <row r="4">
          <cell r="J4">
            <v>38.807266083757391</v>
          </cell>
        </row>
      </sheetData>
      <sheetData sheetId="30">
        <row r="4">
          <cell r="J4">
            <v>2.7369616192131199</v>
          </cell>
        </row>
      </sheetData>
      <sheetData sheetId="31">
        <row r="4">
          <cell r="J4">
            <v>4.7488452888635191</v>
          </cell>
        </row>
      </sheetData>
      <sheetData sheetId="32">
        <row r="4">
          <cell r="J4">
            <v>2.9529514203878637</v>
          </cell>
        </row>
      </sheetData>
      <sheetData sheetId="33">
        <row r="4">
          <cell r="J4">
            <v>294.46469084120616</v>
          </cell>
        </row>
      </sheetData>
      <sheetData sheetId="34">
        <row r="4">
          <cell r="J4">
            <v>1.0119256057208306</v>
          </cell>
        </row>
      </sheetData>
      <sheetData sheetId="35">
        <row r="4">
          <cell r="J4">
            <v>13.386762068787482</v>
          </cell>
        </row>
      </sheetData>
      <sheetData sheetId="36">
        <row r="4">
          <cell r="J4">
            <v>19.608706939830444</v>
          </cell>
        </row>
      </sheetData>
      <sheetData sheetId="37">
        <row r="4">
          <cell r="J4">
            <v>17.56046468863881</v>
          </cell>
        </row>
      </sheetData>
      <sheetData sheetId="38">
        <row r="4">
          <cell r="J4">
            <v>13.946965478996907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552.65</f>
        <v>552.65</v>
      </c>
      <c r="P2" t="s">
        <v>8</v>
      </c>
      <c r="Q2" s="10">
        <f>N2+K2+H2</f>
        <v>609.73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0.13221628603458283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4611.6104020689063</v>
      </c>
      <c r="D7" s="20">
        <f>(C7*[1]Feuil1!$K$2-C4)/C4</f>
        <v>0.6177970184590228</v>
      </c>
      <c r="E7" s="31">
        <f>C7-C7/(1+D7)</f>
        <v>1761.060951519456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1357.6096375473739</v>
      </c>
    </row>
    <row r="9" spans="2:20">
      <c r="M9" s="17" t="str">
        <f>IF(C13&gt;C7*Params!F8,B13,"Others")</f>
        <v>BTC</v>
      </c>
      <c r="N9" s="18">
        <f>IF(C13&gt;C7*0.1,C13,C7)</f>
        <v>1321.7001397506024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552.65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294.46469084120616</v>
      </c>
    </row>
    <row r="12" spans="2:20">
      <c r="B12" s="7" t="s">
        <v>19</v>
      </c>
      <c r="C12" s="1">
        <f>[2]ETH!J4</f>
        <v>1357.6096375473739</v>
      </c>
      <c r="D12" s="20">
        <f>C12/$C$7</f>
        <v>0.2943894906946844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1085.1859339297257</v>
      </c>
    </row>
    <row r="13" spans="2:20">
      <c r="B13" s="7" t="s">
        <v>4</v>
      </c>
      <c r="C13" s="1">
        <f>[2]BTC!J4</f>
        <v>1321.7001397506024</v>
      </c>
      <c r="D13" s="20">
        <f t="shared" ref="D13:D55" si="0">C13/$C$7</f>
        <v>0.28660273191283636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552.65</v>
      </c>
      <c r="D14" s="20">
        <f t="shared" si="0"/>
        <v>0.1198388310842704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294.46469084120616</v>
      </c>
      <c r="D15" s="20">
        <f t="shared" si="0"/>
        <v>6.3852898481862319E-2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228.60378919782758</v>
      </c>
      <c r="D16" s="20">
        <f t="shared" si="0"/>
        <v>4.9571357783231011E-2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2.4232315884677856E-2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1.951595910175398E-2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1.3563591575719016E-2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59.270793255731682</v>
      </c>
      <c r="D20" s="20">
        <f t="shared" si="0"/>
        <v>1.2852515301193057E-2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59.001971507606527</v>
      </c>
      <c r="D21" s="20">
        <f t="shared" si="0"/>
        <v>1.2794222920725584E-2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1.0993990293988076E-2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46.509645703832653</v>
      </c>
      <c r="D23" s="20">
        <f t="shared" si="0"/>
        <v>1.0085337148811841E-2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50.629926384593432</v>
      </c>
      <c r="D24" s="20">
        <f t="shared" si="0"/>
        <v>1.0978795251628223E-2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38.807266083757391</v>
      </c>
      <c r="D25" s="20">
        <f t="shared" si="0"/>
        <v>8.4151224193499286E-3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38.445408896241076</v>
      </c>
      <c r="D26" s="20">
        <f t="shared" si="0"/>
        <v>8.3366558629916609E-3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24.232309507088821</v>
      </c>
      <c r="D27" s="20">
        <f t="shared" si="0"/>
        <v>5.2546306809043283E-3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19.608706939830444</v>
      </c>
      <c r="D28" s="20">
        <f t="shared" si="0"/>
        <v>4.2520302519556711E-3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18.58334373115979</v>
      </c>
      <c r="D29" s="20">
        <f t="shared" si="0"/>
        <v>4.0296864025683408E-3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1.3834646563243376E-3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12.88290118049539</v>
      </c>
      <c r="D31" s="20">
        <f t="shared" si="0"/>
        <v>2.7935796950054009E-3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13.850967386707467</v>
      </c>
      <c r="D32" s="20">
        <f t="shared" si="0"/>
        <v>3.0034990337634566E-3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14.101895988138851</v>
      </c>
      <c r="D33" s="20">
        <f t="shared" si="0"/>
        <v>3.0579113929078481E-3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13.386762068787482</v>
      </c>
      <c r="D34" s="20">
        <f t="shared" si="0"/>
        <v>2.9028389004374221E-3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12.39551678929284</v>
      </c>
      <c r="D35" s="20">
        <f t="shared" si="0"/>
        <v>2.6878933189438208E-3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12.179266227272345</v>
      </c>
      <c r="D36" s="20">
        <f t="shared" si="0"/>
        <v>2.6410006842313397E-3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17.56046468863881</v>
      </c>
      <c r="D37" s="20">
        <f t="shared" si="0"/>
        <v>3.8078812296807769E-3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13.946965478996907</v>
      </c>
      <c r="D38" s="20">
        <f t="shared" si="0"/>
        <v>3.0243156431297583E-3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2.2768618952046307E-3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9.3088450847617228</v>
      </c>
      <c r="D40" s="20">
        <f t="shared" si="0"/>
        <v>2.0185671106530373E-3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5.7258638903386574</v>
      </c>
      <c r="D41" s="20">
        <f t="shared" si="0"/>
        <v>1.2416191722895464E-3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5.9015807126981947</v>
      </c>
      <c r="D42" s="20">
        <f t="shared" si="0"/>
        <v>1.279722309163534E-3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5.3729089155752723</v>
      </c>
      <c r="D43" s="20">
        <f t="shared" si="0"/>
        <v>1.1650830072646259E-3</v>
      </c>
    </row>
    <row r="44" spans="2:14">
      <c r="B44" s="22" t="s">
        <v>56</v>
      </c>
      <c r="C44" s="9">
        <f>[2]SHIB!$J$4</f>
        <v>4.7488452888635191</v>
      </c>
      <c r="D44" s="20">
        <f t="shared" si="0"/>
        <v>1.0297585604224166E-3</v>
      </c>
    </row>
    <row r="45" spans="2:14">
      <c r="B45" s="22" t="s">
        <v>23</v>
      </c>
      <c r="C45" s="9">
        <f>[2]LUNA!J4</f>
        <v>3.6189366145347162</v>
      </c>
      <c r="D45" s="20">
        <f t="shared" si="0"/>
        <v>7.8474465512332807E-4</v>
      </c>
    </row>
    <row r="46" spans="2:14">
      <c r="B46" s="22" t="s">
        <v>36</v>
      </c>
      <c r="C46" s="9">
        <f>[2]AMP!$J$4</f>
        <v>3.6025438870459308</v>
      </c>
      <c r="D46" s="20">
        <f t="shared" si="0"/>
        <v>7.8118999068735773E-4</v>
      </c>
    </row>
    <row r="47" spans="2:14">
      <c r="B47" s="22" t="s">
        <v>64</v>
      </c>
      <c r="C47" s="10">
        <f>[2]ACE!$J$4</f>
        <v>3.0058904102763941</v>
      </c>
      <c r="D47" s="20">
        <f t="shared" si="0"/>
        <v>6.5180927012565106E-4</v>
      </c>
    </row>
    <row r="48" spans="2:14">
      <c r="B48" s="22" t="s">
        <v>40</v>
      </c>
      <c r="C48" s="9">
        <f>[2]SHPING!$J$4</f>
        <v>2.9529514203878637</v>
      </c>
      <c r="D48" s="20">
        <f t="shared" si="0"/>
        <v>6.4032976833062083E-4</v>
      </c>
    </row>
    <row r="49" spans="2:4">
      <c r="B49" s="22" t="s">
        <v>62</v>
      </c>
      <c r="C49" s="10">
        <f>[2]SEI!$J$4</f>
        <v>2.7369616192131199</v>
      </c>
      <c r="D49" s="20">
        <f t="shared" si="0"/>
        <v>5.9349367804037326E-4</v>
      </c>
    </row>
    <row r="50" spans="2:4">
      <c r="B50" s="22" t="s">
        <v>50</v>
      </c>
      <c r="C50" s="9">
        <f>[2]KAVA!$J$4</f>
        <v>2.7013222211878194</v>
      </c>
      <c r="D50" s="20">
        <f t="shared" si="0"/>
        <v>5.8576548877067446E-4</v>
      </c>
    </row>
    <row r="51" spans="2:4">
      <c r="B51" s="7" t="s">
        <v>25</v>
      </c>
      <c r="C51" s="1">
        <f>[2]POLIS!J4</f>
        <v>2.7866353887573978</v>
      </c>
      <c r="D51" s="20">
        <f t="shared" si="0"/>
        <v>6.042651364276631E-4</v>
      </c>
    </row>
    <row r="52" spans="2:4">
      <c r="B52" s="7" t="s">
        <v>28</v>
      </c>
      <c r="C52" s="1">
        <f>[2]ATLAS!O47</f>
        <v>2.2985709726278039</v>
      </c>
      <c r="D52" s="20">
        <f t="shared" si="0"/>
        <v>4.9843130104758988E-4</v>
      </c>
    </row>
    <row r="53" spans="2:4">
      <c r="B53" s="22" t="s">
        <v>63</v>
      </c>
      <c r="C53" s="10">
        <f>[2]MEME!$J$4</f>
        <v>1.837457281736905</v>
      </c>
      <c r="D53" s="20">
        <f t="shared" si="0"/>
        <v>3.9844156846219418E-4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3.679394944635322E-4</v>
      </c>
    </row>
    <row r="55" spans="2:4">
      <c r="B55" s="22" t="s">
        <v>43</v>
      </c>
      <c r="C55" s="9">
        <f>[2]TRX!$J$4</f>
        <v>1.0119256057208306</v>
      </c>
      <c r="D55" s="20">
        <f t="shared" si="0"/>
        <v>2.1942998594739281E-4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2024-01-02T01:19:15Z</dcterms:modified>
</cp:coreProperties>
</file>