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34"/>
  <c r="C27"/>
  <c r="C22" l="1"/>
  <c r="C12"/>
  <c r="C13" l="1"/>
  <c r="C7" l="1"/>
  <c r="N9" s="1"/>
  <c r="D36" l="1"/>
  <c r="D37"/>
  <c r="D27"/>
  <c r="D12"/>
  <c r="D44"/>
  <c r="D14"/>
  <c r="D16"/>
  <c r="Q3"/>
  <c r="D46"/>
  <c r="M8"/>
  <c r="D40"/>
  <c r="D39"/>
  <c r="D28"/>
  <c r="D38"/>
  <c r="D24"/>
  <c r="D47"/>
  <c r="D17"/>
  <c r="D30"/>
  <c r="D34"/>
  <c r="D32"/>
  <c r="D7"/>
  <c r="E7" s="1"/>
  <c r="D31"/>
  <c r="D23"/>
  <c r="D20"/>
  <c r="D41"/>
  <c r="D22"/>
  <c r="D42"/>
  <c r="D49"/>
  <c r="D19"/>
  <c r="D15"/>
  <c r="D29"/>
  <c r="D33"/>
  <c r="D21"/>
  <c r="D48"/>
  <c r="D26"/>
  <c r="D35"/>
  <c r="N8"/>
  <c r="D45"/>
  <c r="D43"/>
  <c r="D50"/>
  <c r="D18"/>
  <c r="D25"/>
  <c r="M9"/>
  <c r="D1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<sst xmlns="http://schemas.openxmlformats.org/spreadsheetml/2006/main" count="92" uniqueCount="59">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</sst>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874.04759194479277</c:v>
                </c:pt>
                <c:pt idx="1">
                  <c:v>761.33692758783241</c:v>
                </c:pt>
                <c:pt idx="2">
                  <c:v>908.79284563195017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874.04759194479277</v>
          </cell>
        </row>
      </sheetData>
      <sheetData sheetId="1">
        <row r="4">
          <cell r="J4">
            <v>761.33692758783241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0.95462947001348608</v>
          </cell>
        </row>
      </sheetData>
      <sheetData sheetId="4">
        <row r="46">
          <cell r="M46">
            <v>76.27000000000001</v>
          </cell>
          <cell r="O46">
            <v>0.69248062125866383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27.509268631680296</v>
          </cell>
        </row>
      </sheetData>
      <sheetData sheetId="8">
        <row r="4">
          <cell r="J4">
            <v>10.732143829913207</v>
          </cell>
        </row>
      </sheetData>
      <sheetData sheetId="9">
        <row r="4">
          <cell r="J4">
            <v>21.795747434850082</v>
          </cell>
        </row>
      </sheetData>
      <sheetData sheetId="10">
        <row r="4">
          <cell r="J4">
            <v>13.130803895712733</v>
          </cell>
        </row>
      </sheetData>
      <sheetData sheetId="11">
        <row r="4">
          <cell r="J4">
            <v>27.384590612950714</v>
          </cell>
        </row>
      </sheetData>
      <sheetData sheetId="12">
        <row r="4">
          <cell r="J4">
            <v>2.837003826170843</v>
          </cell>
        </row>
      </sheetData>
      <sheetData sheetId="13">
        <row r="4">
          <cell r="J4">
            <v>131.89122163872656</v>
          </cell>
        </row>
      </sheetData>
      <sheetData sheetId="14">
        <row r="4">
          <cell r="J4">
            <v>4.470352071890316</v>
          </cell>
        </row>
      </sheetData>
      <sheetData sheetId="15">
        <row r="4">
          <cell r="J4">
            <v>23.596524264290775</v>
          </cell>
        </row>
      </sheetData>
      <sheetData sheetId="16">
        <row r="4">
          <cell r="J4">
            <v>4.6080062739605374</v>
          </cell>
        </row>
      </sheetData>
      <sheetData sheetId="17">
        <row r="4">
          <cell r="J4">
            <v>5.4933077692604453</v>
          </cell>
        </row>
      </sheetData>
      <sheetData sheetId="18">
        <row r="4">
          <cell r="J4">
            <v>7.509791569557585</v>
          </cell>
        </row>
      </sheetData>
      <sheetData sheetId="19">
        <row r="4">
          <cell r="J4">
            <v>4.9927222886184399</v>
          </cell>
        </row>
      </sheetData>
      <sheetData sheetId="20">
        <row r="4">
          <cell r="J4">
            <v>11.277870561750847</v>
          </cell>
        </row>
      </sheetData>
      <sheetData sheetId="21">
        <row r="4">
          <cell r="J4">
            <v>1.5275850897218914</v>
          </cell>
        </row>
      </sheetData>
      <sheetData sheetId="22">
        <row r="4">
          <cell r="J4">
            <v>31.724258327617164</v>
          </cell>
        </row>
      </sheetData>
      <sheetData sheetId="23">
        <row r="4">
          <cell r="J4">
            <v>33.82208948799282</v>
          </cell>
        </row>
      </sheetData>
      <sheetData sheetId="24">
        <row r="4">
          <cell r="J4">
            <v>30.4170570366412</v>
          </cell>
        </row>
      </sheetData>
      <sheetData sheetId="25">
        <row r="4">
          <cell r="J4">
            <v>26.133536968243458</v>
          </cell>
        </row>
      </sheetData>
      <sheetData sheetId="26">
        <row r="4">
          <cell r="J4">
            <v>3.8578154117253849</v>
          </cell>
        </row>
      </sheetData>
      <sheetData sheetId="27">
        <row r="4">
          <cell r="J4">
            <v>122.51698323420291</v>
          </cell>
        </row>
      </sheetData>
      <sheetData sheetId="28">
        <row r="4">
          <cell r="J4">
            <v>0.65282189520694056</v>
          </cell>
        </row>
      </sheetData>
      <sheetData sheetId="29">
        <row r="4">
          <cell r="J4">
            <v>5.8349536333396701</v>
          </cell>
        </row>
      </sheetData>
      <sheetData sheetId="30">
        <row r="4">
          <cell r="J4">
            <v>19.391968172640837</v>
          </cell>
        </row>
      </sheetData>
      <sheetData sheetId="31">
        <row r="4">
          <cell r="J4">
            <v>3.1818301757933076</v>
          </cell>
        </row>
      </sheetData>
      <sheetData sheetId="32">
        <row r="4">
          <cell r="J4">
            <v>2.6711058454443175</v>
          </cell>
        </row>
      </sheetData>
      <sheetData sheetId="33">
        <row r="4">
          <cell r="J4">
            <v>2.3689213822253645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7.0519168792752787E-2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2569.0887045540267</v>
      </c>
      <c r="D7" s="20">
        <f>(C7*[1]Feuil1!$K$2-C4)/C4</f>
        <v>3.7104698635236792E-2</v>
      </c>
      <c r="E7" s="32">
        <f>C7-C7/(1+D7)</f>
        <v>91.914791510548639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874.04759194479277</v>
      </c>
    </row>
    <row r="9" spans="2:20">
      <c r="M9" s="17" t="str">
        <f>IF(C13&gt;C7*[2]Params!F8,B13,"Others")</f>
        <v>BTC</v>
      </c>
      <c r="N9" s="18">
        <f>IF(C13&gt;C7*0.1,C13,C7)</f>
        <v>761.33692758783241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908.79284563195017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874.04759194479277</v>
      </c>
      <c r="D12" s="30">
        <f>C12/$C$7</f>
        <v>0.34021697670284234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761.33692758783241</v>
      </c>
      <c r="D13" s="30">
        <f t="shared" ref="D13:D50" si="0">C13/$C$7</f>
        <v>0.29634513056644124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131.89122163872656</v>
      </c>
      <c r="D14" s="30">
        <f t="shared" si="0"/>
        <v>5.1337745327723838E-2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122.51698323420291</v>
      </c>
      <c r="D15" s="30">
        <f t="shared" si="0"/>
        <v>4.7688887899054025E-2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4.8480225606542804E-2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2.5763999461236996E-2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2.9687569707033481E-2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1.528168331844938E-2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33.82208948799282</v>
      </c>
      <c r="D20" s="30">
        <f t="shared" si="0"/>
        <v>1.3165014282316914E-2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31.724258327617164</v>
      </c>
      <c r="D21" s="30">
        <f t="shared" si="0"/>
        <v>1.2348448020257924E-2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30.4170570366412</v>
      </c>
      <c r="D22" s="30">
        <f t="shared" si="0"/>
        <v>1.1839628963656729E-2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27.384590612950714</v>
      </c>
      <c r="D23" s="30">
        <f t="shared" si="0"/>
        <v>1.0659262393084422E-2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27.509268631680296</v>
      </c>
      <c r="D24" s="30">
        <f t="shared" si="0"/>
        <v>1.0707792449095558E-2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26.133536968243458</v>
      </c>
      <c r="D25" s="30">
        <f t="shared" si="0"/>
        <v>1.0172298419248249E-2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23.596524264290775</v>
      </c>
      <c r="D26" s="30">
        <f t="shared" si="0"/>
        <v>9.1847837805144779E-3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21.795747434850082</v>
      </c>
      <c r="D27" s="30">
        <f t="shared" si="0"/>
        <v>8.4838438611381656E-3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7.7848615988025376E-3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19.391968172640837</v>
      </c>
      <c r="D29" s="30">
        <f t="shared" si="0"/>
        <v>7.5481894176196336E-3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6.7572598677606028E-3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13.130803895712733</v>
      </c>
      <c r="D31" s="30">
        <f t="shared" si="0"/>
        <v>5.1110745504570404E-3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11.277870561750847</v>
      </c>
      <c r="D32" s="30">
        <f t="shared" si="0"/>
        <v>4.3898330726219884E-3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10.732143829913207</v>
      </c>
      <c r="D33" s="30">
        <f t="shared" si="0"/>
        <v>4.1774127187158457E-3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7.509791569557585</v>
      </c>
      <c r="D34" s="30">
        <f t="shared" si="0"/>
        <v>2.9231344002429941E-3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5.8349536333396701</v>
      </c>
      <c r="D35" s="30">
        <f t="shared" si="0"/>
        <v>2.2712153235489672E-3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5.4933077692604453</v>
      </c>
      <c r="D36" s="30">
        <f t="shared" si="0"/>
        <v>2.1382320351659634E-3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2.1019126316766854E-3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4.9927222886184399</v>
      </c>
      <c r="D38" s="30">
        <f t="shared" si="0"/>
        <v>1.9433826009075607E-3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4.6080062739605374</v>
      </c>
      <c r="D39" s="30">
        <f t="shared" si="0"/>
        <v>1.7936345544598276E-3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4.470352071890316</v>
      </c>
      <c r="D40" s="30">
        <f t="shared" si="0"/>
        <v>1.740053608879314E-3</v>
      </c>
    </row>
    <row r="41" spans="2:14">
      <c r="B41" s="22" t="s">
        <v>56</v>
      </c>
      <c r="C41" s="9">
        <f>[2]SHIB!$J$4</f>
        <v>3.8578154117253849</v>
      </c>
      <c r="D41" s="30">
        <f t="shared" si="0"/>
        <v>1.5016279527004775E-3</v>
      </c>
    </row>
    <row r="42" spans="2:14">
      <c r="B42" s="22" t="s">
        <v>37</v>
      </c>
      <c r="C42" s="9">
        <f>[2]GRT!$J$4</f>
        <v>3.1818301757933076</v>
      </c>
      <c r="D42" s="30">
        <f t="shared" si="0"/>
        <v>1.2385053774722223E-3</v>
      </c>
    </row>
    <row r="43" spans="2:14">
      <c r="B43" s="22" t="s">
        <v>50</v>
      </c>
      <c r="C43" s="9">
        <f>[2]KAVA!$J$4</f>
        <v>2.6711058454443175</v>
      </c>
      <c r="D43" s="30">
        <f t="shared" si="0"/>
        <v>1.0397094661268227E-3</v>
      </c>
    </row>
    <row r="44" spans="2:14">
      <c r="B44" s="22" t="s">
        <v>36</v>
      </c>
      <c r="C44" s="9">
        <f>[2]AMP!$J$4</f>
        <v>2.837003826170843</v>
      </c>
      <c r="D44" s="30">
        <f t="shared" si="0"/>
        <v>1.1042841071006633E-3</v>
      </c>
    </row>
    <row r="45" spans="2:14">
      <c r="B45" s="22" t="s">
        <v>40</v>
      </c>
      <c r="C45" s="9">
        <f>[2]SHPING!$J$4</f>
        <v>2.3689213822253645</v>
      </c>
      <c r="D45" s="30">
        <f t="shared" si="0"/>
        <v>9.2208625495342341E-4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6.604651668866956E-4</v>
      </c>
    </row>
    <row r="47" spans="2:14">
      <c r="B47" s="22" t="s">
        <v>23</v>
      </c>
      <c r="C47" s="9">
        <f>[2]LUNA!J4</f>
        <v>1.5275850897218914</v>
      </c>
      <c r="D47" s="30">
        <f t="shared" si="0"/>
        <v>5.9460192519396402E-4</v>
      </c>
    </row>
    <row r="48" spans="2:14">
      <c r="B48" s="7" t="s">
        <v>25</v>
      </c>
      <c r="C48" s="1">
        <f>[2]POLIS!J4</f>
        <v>0.95462947001348608</v>
      </c>
      <c r="D48" s="30">
        <f t="shared" si="0"/>
        <v>3.7158291510966032E-4</v>
      </c>
    </row>
    <row r="49" spans="2:4">
      <c r="B49" s="22" t="s">
        <v>43</v>
      </c>
      <c r="C49" s="9">
        <f>[2]TRX!$J$4</f>
        <v>0.65282189520694056</v>
      </c>
      <c r="D49" s="30">
        <f t="shared" si="0"/>
        <v>2.541064051427003E-4</v>
      </c>
    </row>
    <row r="50" spans="2:4">
      <c r="B50" s="7" t="s">
        <v>28</v>
      </c>
      <c r="C50" s="1">
        <f>[2]ATLAS!O46</f>
        <v>0.69248062125866383</v>
      </c>
      <c r="D50" s="30">
        <f t="shared" si="0"/>
        <v>2.695432898175748E-4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2023-05-17T07:26:39Z</dcterms:modified>
</cp:coreProperties>
</file>