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<sst xmlns="http://schemas.openxmlformats.org/spreadsheetml/2006/main" count="107" uniqueCount="67">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</sst>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1347.3652232498121</c:v>
                </c:pt>
                <c:pt idx="1">
                  <c:v>1316.0937184093777</c:v>
                </c:pt>
                <c:pt idx="2">
                  <c:v>539.94000000000005</c:v>
                </c:pt>
                <c:pt idx="3">
                  <c:v>257.03423301658142</c:v>
                </c:pt>
                <c:pt idx="4">
                  <c:v>1014.2885760643969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1316.0937184093777</v>
          </cell>
        </row>
      </sheetData>
      <sheetData sheetId="1">
        <row r="4">
          <cell r="J4">
            <v>1347.3652232498121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2.4797555247369325</v>
          </cell>
        </row>
      </sheetData>
      <sheetData sheetId="4">
        <row r="47">
          <cell r="M47">
            <v>111.75</v>
          </cell>
          <cell r="O47">
            <v>2.231265882446106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2.5131451552026025</v>
          </cell>
        </row>
      </sheetData>
      <sheetData sheetId="8">
        <row r="4">
          <cell r="J4">
            <v>38.129049008664865</v>
          </cell>
        </row>
      </sheetData>
      <sheetData sheetId="9">
        <row r="4">
          <cell r="J4">
            <v>9.9222119439525684</v>
          </cell>
        </row>
      </sheetData>
      <sheetData sheetId="10">
        <row r="4">
          <cell r="J4">
            <v>19.348289884383121</v>
          </cell>
        </row>
      </sheetData>
      <sheetData sheetId="11">
        <row r="4">
          <cell r="J4">
            <v>11.895869981962537</v>
          </cell>
        </row>
      </sheetData>
      <sheetData sheetId="12">
        <row r="4">
          <cell r="J4">
            <v>48.322062361889891</v>
          </cell>
        </row>
      </sheetData>
      <sheetData sheetId="13">
        <row r="4">
          <cell r="J4">
            <v>3.2872254696854086</v>
          </cell>
        </row>
      </sheetData>
      <sheetData sheetId="14">
        <row r="4">
          <cell r="J4">
            <v>218.22535258037178</v>
          </cell>
        </row>
      </sheetData>
      <sheetData sheetId="15">
        <row r="4">
          <cell r="J4">
            <v>4.9216665267621265</v>
          </cell>
        </row>
      </sheetData>
      <sheetData sheetId="16">
        <row r="4">
          <cell r="J4">
            <v>44.881169105343474</v>
          </cell>
        </row>
      </sheetData>
      <sheetData sheetId="17">
        <row r="4">
          <cell r="J4">
            <v>5.6907127757875253</v>
          </cell>
        </row>
      </sheetData>
      <sheetData sheetId="18">
        <row r="4">
          <cell r="J4">
            <v>4.482961563119229</v>
          </cell>
        </row>
      </sheetData>
      <sheetData sheetId="19">
        <row r="4">
          <cell r="J4">
            <v>13.006597619868778</v>
          </cell>
        </row>
      </sheetData>
      <sheetData sheetId="20">
        <row r="4">
          <cell r="J4">
            <v>2.1763500218214809</v>
          </cell>
        </row>
      </sheetData>
      <sheetData sheetId="21">
        <row r="4">
          <cell r="J4">
            <v>14.347789190237433</v>
          </cell>
        </row>
      </sheetData>
      <sheetData sheetId="22">
        <row r="4">
          <cell r="J4">
            <v>8.1721065318423225</v>
          </cell>
        </row>
      </sheetData>
      <sheetData sheetId="23">
        <row r="4">
          <cell r="J4">
            <v>10.844215377321067</v>
          </cell>
        </row>
      </sheetData>
      <sheetData sheetId="24">
        <row r="4">
          <cell r="J4">
            <v>5.1355781380974079</v>
          </cell>
        </row>
      </sheetData>
      <sheetData sheetId="25">
        <row r="4">
          <cell r="J4">
            <v>15.597256517662554</v>
          </cell>
        </row>
      </sheetData>
      <sheetData sheetId="26">
        <row r="4">
          <cell r="J4">
            <v>47.769146678844919</v>
          </cell>
        </row>
      </sheetData>
      <sheetData sheetId="27">
        <row r="4">
          <cell r="J4">
            <v>1.4620445141137628</v>
          </cell>
        </row>
      </sheetData>
      <sheetData sheetId="28">
        <row r="4">
          <cell r="J4">
            <v>39.898458240330548</v>
          </cell>
        </row>
      </sheetData>
      <sheetData sheetId="29">
        <row r="4">
          <cell r="J4">
            <v>32.928839696586401</v>
          </cell>
        </row>
      </sheetData>
      <sheetData sheetId="30">
        <row r="4">
          <cell r="J4">
            <v>2.6648380703793326</v>
          </cell>
        </row>
      </sheetData>
      <sheetData sheetId="31">
        <row r="4">
          <cell r="J4">
            <v>4.1056465829752247</v>
          </cell>
        </row>
      </sheetData>
      <sheetData sheetId="32">
        <row r="4">
          <cell r="J4">
            <v>2.5195533418230096</v>
          </cell>
        </row>
      </sheetData>
      <sheetData sheetId="33">
        <row r="4">
          <cell r="J4">
            <v>257.03423301658142</v>
          </cell>
        </row>
      </sheetData>
      <sheetData sheetId="34">
        <row r="4">
          <cell r="J4">
            <v>0.96786347123064898</v>
          </cell>
        </row>
      </sheetData>
      <sheetData sheetId="35">
        <row r="4">
          <cell r="J4">
            <v>10.720701408618373</v>
          </cell>
        </row>
      </sheetData>
      <sheetData sheetId="36">
        <row r="4">
          <cell r="J4">
            <v>17.723186504201738</v>
          </cell>
        </row>
      </sheetData>
      <sheetData sheetId="37">
        <row r="4">
          <cell r="J4">
            <v>17.368018630480851</v>
          </cell>
        </row>
      </sheetData>
      <sheetData sheetId="38">
        <row r="4">
          <cell r="J4">
            <v>16.972854163652826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0.13342058640880777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4474.7217507401674</v>
      </c>
      <c r="D7" s="20">
        <f>(C7*[1]Feuil1!$K$2-C4)/C4</f>
        <v>0.56977517084562546</v>
      </c>
      <c r="E7" s="31">
        <f>C7-C7/(1+D7)</f>
        <v>1624.1723001907171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1347.3652232498121</v>
      </c>
    </row>
    <row r="9" spans="2:20">
      <c r="M9" s="17" t="str">
        <f>IF(C13&gt;C7*Params!F8,B13,"Others")</f>
        <v>ETH</v>
      </c>
      <c r="N9" s="18">
        <f>IF(C13&gt;C7*0.1,C13,C7)</f>
        <v>1316.0937184093777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257.03423301658142</v>
      </c>
    </row>
    <row r="12" spans="2:20">
      <c r="B12" s="7" t="s">
        <v>4</v>
      </c>
      <c r="C12" s="1">
        <f>[2]BTC!J4</f>
        <v>1347.3652232498121</v>
      </c>
      <c r="D12" s="20">
        <f>C12/$C$7</f>
        <v>0.30110592307263423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1014.2885760643969</v>
      </c>
    </row>
    <row r="13" spans="2:20">
      <c r="B13" s="7" t="s">
        <v>19</v>
      </c>
      <c r="C13" s="1">
        <f>[2]ETH!J4</f>
        <v>1316.0937184093777</v>
      </c>
      <c r="D13" s="20">
        <f t="shared" ref="D13:D55" si="0">C13/$C$7</f>
        <v>0.29411744276427504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0.12066448598970163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257.03423301658142</v>
      </c>
      <c r="D15" s="20">
        <f t="shared" si="0"/>
        <v>5.7441389059345462E-2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218.22535258037178</v>
      </c>
      <c r="D16" s="20">
        <f t="shared" si="0"/>
        <v>4.8768474273126576E-2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2.4973619863964801E-2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2.0112982440777021E-2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1.3978522796340029E-2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1.1330313441637723E-2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47.769146678844919</v>
      </c>
      <c r="D21" s="20">
        <f t="shared" si="0"/>
        <v>1.0675333426250109E-2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48.322062361889891</v>
      </c>
      <c r="D22" s="20">
        <f t="shared" si="0"/>
        <v>1.0798897686520263E-2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44.881169105343474</v>
      </c>
      <c r="D23" s="20">
        <f t="shared" si="0"/>
        <v>1.0029935179303527E-2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39.898458240330548</v>
      </c>
      <c r="D24" s="20">
        <f t="shared" si="0"/>
        <v>8.9164110000204844E-3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38.129049008664865</v>
      </c>
      <c r="D25" s="20">
        <f t="shared" si="0"/>
        <v>8.5209877021644766E-3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32.928839696586401</v>
      </c>
      <c r="D26" s="20">
        <f t="shared" si="0"/>
        <v>7.3588574956955956E-3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19.348289884383121</v>
      </c>
      <c r="D27" s="20">
        <f t="shared" si="0"/>
        <v>4.323909052262904E-3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17.368018630480851</v>
      </c>
      <c r="D28" s="20">
        <f t="shared" si="0"/>
        <v>3.8813628193994391E-3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17.723186504201738</v>
      </c>
      <c r="D29" s="20">
        <f t="shared" si="0"/>
        <v>3.9607348772625096E-3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16.972854163652826</v>
      </c>
      <c r="D30" s="20">
        <f t="shared" si="0"/>
        <v>3.7930524195935386E-3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15.597256517662554</v>
      </c>
      <c r="D31" s="20">
        <f t="shared" si="0"/>
        <v>3.4856371829337989E-3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14.347789190237433</v>
      </c>
      <c r="D32" s="20">
        <f t="shared" si="0"/>
        <v>3.2064092449690653E-3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11.895869981962537</v>
      </c>
      <c r="D33" s="20">
        <f t="shared" si="0"/>
        <v>2.6584602673886551E-3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13.006597619868778</v>
      </c>
      <c r="D34" s="20">
        <f t="shared" si="0"/>
        <v>2.9066829949185883E-3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10.720701408618373</v>
      </c>
      <c r="D35" s="20">
        <f t="shared" si="0"/>
        <v>2.3958364353817204E-3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10.844215377321067</v>
      </c>
      <c r="D36" s="20">
        <f t="shared" si="0"/>
        <v>2.4234390385340309E-3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2.3465146180906525E-3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9.9222119439525684</v>
      </c>
      <c r="D38" s="20">
        <f t="shared" si="0"/>
        <v>2.2173919400265115E-3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8.1721065318423225</v>
      </c>
      <c r="D39" s="20">
        <f t="shared" si="0"/>
        <v>1.8262826131011536E-3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1.4257869774684155E-3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5.6907127757875253</v>
      </c>
      <c r="D41" s="20">
        <f t="shared" si="0"/>
        <v>1.2717467348324441E-3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5.1355781380974079</v>
      </c>
      <c r="D42" s="20">
        <f t="shared" si="0"/>
        <v>1.1476865879421279E-3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4.9216665267621265</v>
      </c>
      <c r="D43" s="20">
        <f t="shared" si="0"/>
        <v>1.099882138134741E-3</v>
      </c>
    </row>
    <row r="44" spans="2:14">
      <c r="B44" s="22" t="s">
        <v>37</v>
      </c>
      <c r="C44" s="9">
        <f>[2]GRT!$J$4</f>
        <v>4.482961563119229</v>
      </c>
      <c r="D44" s="20">
        <f t="shared" si="0"/>
        <v>1.0018414133521707E-3</v>
      </c>
    </row>
    <row r="45" spans="2:14">
      <c r="B45" s="22" t="s">
        <v>56</v>
      </c>
      <c r="C45" s="9">
        <f>[2]SHIB!$J$4</f>
        <v>4.1056465829752247</v>
      </c>
      <c r="D45" s="20">
        <f t="shared" si="0"/>
        <v>9.1751997368240965E-4</v>
      </c>
    </row>
    <row r="46" spans="2:14">
      <c r="B46" s="22" t="s">
        <v>36</v>
      </c>
      <c r="C46" s="9">
        <f>[2]AMP!$J$4</f>
        <v>3.2872254696854086</v>
      </c>
      <c r="D46" s="20">
        <f t="shared" si="0"/>
        <v>7.3462120167397361E-4</v>
      </c>
    </row>
    <row r="47" spans="2:14">
      <c r="B47" s="22" t="s">
        <v>64</v>
      </c>
      <c r="C47" s="10">
        <f>[2]ACE!$J$4</f>
        <v>2.5131451552026025</v>
      </c>
      <c r="D47" s="20">
        <f t="shared" si="0"/>
        <v>5.616316041968199E-4</v>
      </c>
    </row>
    <row r="48" spans="2:14">
      <c r="B48" s="22" t="s">
        <v>40</v>
      </c>
      <c r="C48" s="9">
        <f>[2]SHPING!$J$4</f>
        <v>2.5195533418230096</v>
      </c>
      <c r="D48" s="20">
        <f t="shared" si="0"/>
        <v>5.6306369025208068E-4</v>
      </c>
    </row>
    <row r="49" spans="2:4">
      <c r="B49" s="22" t="s">
        <v>62</v>
      </c>
      <c r="C49" s="10">
        <f>[2]SEI!$J$4</f>
        <v>2.6648380703793326</v>
      </c>
      <c r="D49" s="20">
        <f t="shared" si="0"/>
        <v>5.9553157018948488E-4</v>
      </c>
    </row>
    <row r="50" spans="2:4">
      <c r="B50" s="7" t="s">
        <v>25</v>
      </c>
      <c r="C50" s="1">
        <f>[2]POLIS!J4</f>
        <v>2.4797555247369325</v>
      </c>
      <c r="D50" s="20">
        <f t="shared" si="0"/>
        <v>5.5416977029393039E-4</v>
      </c>
    </row>
    <row r="51" spans="2:4">
      <c r="B51" s="22" t="s">
        <v>50</v>
      </c>
      <c r="C51" s="9">
        <f>[2]KAVA!$J$4</f>
        <v>2.1763500218214809</v>
      </c>
      <c r="D51" s="20">
        <f t="shared" si="0"/>
        <v>4.8636544193200146E-4</v>
      </c>
    </row>
    <row r="52" spans="2:4">
      <c r="B52" s="7" t="s">
        <v>28</v>
      </c>
      <c r="C52" s="1">
        <f>[2]ATLAS!O47</f>
        <v>2.231265882446106</v>
      </c>
      <c r="D52" s="20">
        <f t="shared" si="0"/>
        <v>4.9863790571492636E-4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3.7919533202692031E-4</v>
      </c>
    </row>
    <row r="54" spans="2:4">
      <c r="B54" s="22" t="s">
        <v>63</v>
      </c>
      <c r="C54" s="10">
        <f>[2]MEME!$J$4</f>
        <v>1.4620445141137628</v>
      </c>
      <c r="D54" s="20">
        <f t="shared" si="0"/>
        <v>3.267341737778276E-4</v>
      </c>
    </row>
    <row r="55" spans="2:4">
      <c r="B55" s="22" t="s">
        <v>43</v>
      </c>
      <c r="C55" s="9">
        <f>[2]TRX!$J$4</f>
        <v>0.96786347123064898</v>
      </c>
      <c r="D55" s="20">
        <f t="shared" si="0"/>
        <v>2.1629578891035043E-4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2024-01-08T18:08:07Z</dcterms:modified>
</cp:coreProperties>
</file>