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<sst xmlns="http://schemas.openxmlformats.org/spreadsheetml/2006/main" count="107" uniqueCount="67">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</sst>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1344.9546120265027</c:v>
                </c:pt>
                <c:pt idx="1">
                  <c:v>1326.6325821225644</c:v>
                </c:pt>
                <c:pt idx="2">
                  <c:v>571.12</c:v>
                </c:pt>
                <c:pt idx="3">
                  <c:v>291.71507175865577</c:v>
                </c:pt>
                <c:pt idx="4">
                  <c:v>1057.6789663623842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1344.9546120265027</v>
          </cell>
        </row>
      </sheetData>
      <sheetData sheetId="1">
        <row r="4">
          <cell r="J4">
            <v>1326.6325821225644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2.806256163775223</v>
          </cell>
        </row>
      </sheetData>
      <sheetData sheetId="4">
        <row r="47">
          <cell r="M47">
            <v>111.75</v>
          </cell>
          <cell r="O47">
            <v>2.2417392751811462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3.1403256537700934</v>
          </cell>
        </row>
      </sheetData>
      <sheetData sheetId="8">
        <row r="4">
          <cell r="J4">
            <v>45.055723275448429</v>
          </cell>
        </row>
      </sheetData>
      <sheetData sheetId="9">
        <row r="4">
          <cell r="J4">
            <v>11.853584346577403</v>
          </cell>
        </row>
      </sheetData>
      <sheetData sheetId="10">
        <row r="4">
          <cell r="J4">
            <v>24.047225833648188</v>
          </cell>
        </row>
      </sheetData>
      <sheetData sheetId="11">
        <row r="4">
          <cell r="J4">
            <v>13.641215186093287</v>
          </cell>
        </row>
      </sheetData>
      <sheetData sheetId="12">
        <row r="4">
          <cell r="J4">
            <v>56.649390480539402</v>
          </cell>
        </row>
      </sheetData>
      <sheetData sheetId="13">
        <row r="4">
          <cell r="J4">
            <v>3.5055884834357225</v>
          </cell>
        </row>
      </sheetData>
      <sheetData sheetId="14">
        <row r="4">
          <cell r="J4">
            <v>225.86830404044736</v>
          </cell>
        </row>
      </sheetData>
      <sheetData sheetId="15">
        <row r="4">
          <cell r="J4">
            <v>5.6432126526130366</v>
          </cell>
        </row>
      </sheetData>
      <sheetData sheetId="16">
        <row r="4">
          <cell r="J4">
            <v>37.593825634940188</v>
          </cell>
        </row>
      </sheetData>
      <sheetData sheetId="17">
        <row r="4">
          <cell r="J4">
            <v>5.1706539945168517</v>
          </cell>
        </row>
      </sheetData>
      <sheetData sheetId="18">
        <row r="4">
          <cell r="J4">
            <v>5.6248999527915053</v>
          </cell>
        </row>
      </sheetData>
      <sheetData sheetId="19">
        <row r="4">
          <cell r="J4">
            <v>12.908480907013056</v>
          </cell>
        </row>
      </sheetData>
      <sheetData sheetId="20">
        <row r="4">
          <cell r="J4">
            <v>2.7192201239462279</v>
          </cell>
        </row>
      </sheetData>
      <sheetData sheetId="21">
        <row r="4">
          <cell r="J4">
            <v>14.235680751449653</v>
          </cell>
        </row>
      </sheetData>
      <sheetData sheetId="22">
        <row r="4">
          <cell r="J4">
            <v>9.1461995151692914</v>
          </cell>
        </row>
      </sheetData>
      <sheetData sheetId="23">
        <row r="4">
          <cell r="J4">
            <v>12.089693845314363</v>
          </cell>
        </row>
      </sheetData>
      <sheetData sheetId="24">
        <row r="4">
          <cell r="J4">
            <v>3.5176012247172093</v>
          </cell>
        </row>
      </sheetData>
      <sheetData sheetId="25">
        <row r="4">
          <cell r="J4">
            <v>17.930481916518993</v>
          </cell>
        </row>
      </sheetData>
      <sheetData sheetId="26">
        <row r="4">
          <cell r="J4">
            <v>57.029361274768348</v>
          </cell>
        </row>
      </sheetData>
      <sheetData sheetId="27">
        <row r="4">
          <cell r="J4">
            <v>1.7776160518509145</v>
          </cell>
        </row>
      </sheetData>
      <sheetData sheetId="28">
        <row r="4">
          <cell r="J4">
            <v>33.832974338845766</v>
          </cell>
        </row>
      </sheetData>
      <sheetData sheetId="29">
        <row r="4">
          <cell r="J4">
            <v>39.744093217880341</v>
          </cell>
        </row>
      </sheetData>
      <sheetData sheetId="30">
        <row r="4">
          <cell r="J4">
            <v>2.8239656858460065</v>
          </cell>
        </row>
      </sheetData>
      <sheetData sheetId="31">
        <row r="4">
          <cell r="J4">
            <v>4.6723337338448045</v>
          </cell>
        </row>
      </sheetData>
      <sheetData sheetId="32">
        <row r="4">
          <cell r="J4">
            <v>2.8623615398596143</v>
          </cell>
        </row>
      </sheetData>
      <sheetData sheetId="33">
        <row r="4">
          <cell r="J4">
            <v>291.71507175865577</v>
          </cell>
        </row>
      </sheetData>
      <sheetData sheetId="34">
        <row r="4">
          <cell r="J4">
            <v>1.0205802141387019</v>
          </cell>
        </row>
      </sheetData>
      <sheetData sheetId="35">
        <row r="4">
          <cell r="J4">
            <v>12.789697306472474</v>
          </cell>
        </row>
      </sheetData>
      <sheetData sheetId="36">
        <row r="4">
          <cell r="J4">
            <v>19.409400890796867</v>
          </cell>
        </row>
      </sheetData>
      <sheetData sheetId="37">
        <row r="4">
          <cell r="J4">
            <v>17.750234893751689</v>
          </cell>
        </row>
      </sheetData>
      <sheetData sheetId="38">
        <row r="4">
          <cell r="J4">
            <v>15.000250356422065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0.13680012008129214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4592.1012322701054</v>
      </c>
      <c r="D7" s="20">
        <f>(C7*[1]Feuil1!$K$2-C4)/C4</f>
        <v>0.61095301517571166</v>
      </c>
      <c r="E7" s="31">
        <f>C7-C7/(1+D7)</f>
        <v>1741.5517817206551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1344.9546120265027</v>
      </c>
    </row>
    <row r="9" spans="2:20">
      <c r="M9" s="17" t="str">
        <f>IF(C13&gt;C7*Params!F8,B13,"Others")</f>
        <v>BTC</v>
      </c>
      <c r="N9" s="18">
        <f>IF(C13&gt;C7*0.1,C13,C7)</f>
        <v>1326.6325821225644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291.71507175865577</v>
      </c>
    </row>
    <row r="12" spans="2:20">
      <c r="B12" s="7" t="s">
        <v>19</v>
      </c>
      <c r="C12" s="1">
        <f>[2]ETH!J4</f>
        <v>1344.9546120265027</v>
      </c>
      <c r="D12" s="20">
        <f>C12/$C$7</f>
        <v>0.29288435598394341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1057.6789663623842</v>
      </c>
    </row>
    <row r="13" spans="2:20">
      <c r="B13" s="7" t="s">
        <v>4</v>
      </c>
      <c r="C13" s="1">
        <f>[2]BTC!J4</f>
        <v>1326.6325821225644</v>
      </c>
      <c r="D13" s="20">
        <f t="shared" ref="D13:D55" si="0">C13/$C$7</f>
        <v>0.28889445485215132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0.12437008051707667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291.71507175865577</v>
      </c>
      <c r="D15" s="20">
        <f t="shared" si="0"/>
        <v>6.3525400901157048E-2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225.86830404044736</v>
      </c>
      <c r="D16" s="20">
        <f t="shared" si="0"/>
        <v>4.9186264112211081E-2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2.4335264914174461E-2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1.9598871071818357E-2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1.3621215394913759E-2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57.029361274768348</v>
      </c>
      <c r="D20" s="20">
        <f t="shared" si="0"/>
        <v>1.2419012210359282E-2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56.649390480539402</v>
      </c>
      <c r="D21" s="20">
        <f t="shared" si="0"/>
        <v>1.2336267781390955E-2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1.1040697370457675E-2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45.055723275448429</v>
      </c>
      <c r="D23" s="20">
        <f t="shared" si="0"/>
        <v>9.8115701280337697E-3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33.832974338845766</v>
      </c>
      <c r="D24" s="20">
        <f t="shared" si="0"/>
        <v>7.3676455782575234E-3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39.744093217880341</v>
      </c>
      <c r="D25" s="20">
        <f t="shared" si="0"/>
        <v>8.6548817649285247E-3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37.593825634940188</v>
      </c>
      <c r="D26" s="20">
        <f t="shared" si="0"/>
        <v>8.1866282412845857E-3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24.047225833648188</v>
      </c>
      <c r="D27" s="20">
        <f t="shared" si="0"/>
        <v>5.236649763873006E-3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19.409400890796867</v>
      </c>
      <c r="D28" s="20">
        <f t="shared" si="0"/>
        <v>4.226692729332935E-3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17.930481916518993</v>
      </c>
      <c r="D29" s="20">
        <f t="shared" si="0"/>
        <v>3.9046355926380697E-3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1.3893421937577902E-3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12.908480907013056</v>
      </c>
      <c r="D31" s="20">
        <f t="shared" si="0"/>
        <v>2.8110183669953085E-3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13.641215186093287</v>
      </c>
      <c r="D32" s="20">
        <f t="shared" si="0"/>
        <v>2.9705824188352554E-3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14.235680751449653</v>
      </c>
      <c r="D33" s="20">
        <f t="shared" si="0"/>
        <v>3.1000363518580891E-3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12.789697306472474</v>
      </c>
      <c r="D34" s="20">
        <f t="shared" si="0"/>
        <v>2.7851514284126283E-3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12.089693845314363</v>
      </c>
      <c r="D35" s="20">
        <f t="shared" si="0"/>
        <v>2.6327150108008011E-3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11.853584346577403</v>
      </c>
      <c r="D36" s="20">
        <f t="shared" si="0"/>
        <v>2.5812985705277198E-3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17.750234893751689</v>
      </c>
      <c r="D37" s="20">
        <f t="shared" si="0"/>
        <v>3.865384057523675E-3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15.000250356422065</v>
      </c>
      <c r="D38" s="20">
        <f t="shared" si="0"/>
        <v>3.2665330308945936E-3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2.2865349583788084E-3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9.1461995151692914</v>
      </c>
      <c r="D40" s="20">
        <f t="shared" si="0"/>
        <v>1.991724278832561E-3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5.6432126526130366</v>
      </c>
      <c r="D41" s="20">
        <f t="shared" si="0"/>
        <v>1.2288955245490776E-3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5.6248999527915053</v>
      </c>
      <c r="D42" s="20">
        <f t="shared" si="0"/>
        <v>1.2249076551848653E-3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5.1706539945168517</v>
      </c>
      <c r="D43" s="20">
        <f t="shared" si="0"/>
        <v>1.1259886777279819E-3</v>
      </c>
    </row>
    <row r="44" spans="2:14">
      <c r="B44" s="22" t="s">
        <v>56</v>
      </c>
      <c r="C44" s="9">
        <f>[2]SHIB!$J$4</f>
        <v>4.6723337338448045</v>
      </c>
      <c r="D44" s="20">
        <f t="shared" si="0"/>
        <v>1.0174718494903555E-3</v>
      </c>
    </row>
    <row r="45" spans="2:14">
      <c r="B45" s="22" t="s">
        <v>23</v>
      </c>
      <c r="C45" s="9">
        <f>[2]LUNA!J4</f>
        <v>3.5176012247172093</v>
      </c>
      <c r="D45" s="20">
        <f t="shared" si="0"/>
        <v>7.660112542811437E-4</v>
      </c>
    </row>
    <row r="46" spans="2:14">
      <c r="B46" s="22" t="s">
        <v>36</v>
      </c>
      <c r="C46" s="9">
        <f>[2]AMP!$J$4</f>
        <v>3.5055884834357225</v>
      </c>
      <c r="D46" s="20">
        <f t="shared" si="0"/>
        <v>7.6339529686342191E-4</v>
      </c>
    </row>
    <row r="47" spans="2:14">
      <c r="B47" s="22" t="s">
        <v>64</v>
      </c>
      <c r="C47" s="10">
        <f>[2]ACE!$J$4</f>
        <v>3.1403256537700934</v>
      </c>
      <c r="D47" s="20">
        <f t="shared" si="0"/>
        <v>6.8385375124181951E-4</v>
      </c>
    </row>
    <row r="48" spans="2:14">
      <c r="B48" s="22" t="s">
        <v>40</v>
      </c>
      <c r="C48" s="9">
        <f>[2]SHPING!$J$4</f>
        <v>2.8623615398596143</v>
      </c>
      <c r="D48" s="20">
        <f t="shared" si="0"/>
        <v>6.2332283089600049E-4</v>
      </c>
    </row>
    <row r="49" spans="2:4">
      <c r="B49" s="22" t="s">
        <v>62</v>
      </c>
      <c r="C49" s="10">
        <f>[2]SEI!$J$4</f>
        <v>2.8239656858460065</v>
      </c>
      <c r="D49" s="20">
        <f t="shared" si="0"/>
        <v>6.1496154875705534E-4</v>
      </c>
    </row>
    <row r="50" spans="2:4">
      <c r="B50" s="22" t="s">
        <v>50</v>
      </c>
      <c r="C50" s="9">
        <f>[2]KAVA!$J$4</f>
        <v>2.7192201239462279</v>
      </c>
      <c r="D50" s="20">
        <f t="shared" si="0"/>
        <v>5.9215160694573398E-4</v>
      </c>
    </row>
    <row r="51" spans="2:4">
      <c r="B51" s="7" t="s">
        <v>25</v>
      </c>
      <c r="C51" s="1">
        <f>[2]POLIS!J4</f>
        <v>2.806256163775223</v>
      </c>
      <c r="D51" s="20">
        <f t="shared" si="0"/>
        <v>6.1110503053695754E-4</v>
      </c>
    </row>
    <row r="52" spans="2:4">
      <c r="B52" s="7" t="s">
        <v>28</v>
      </c>
      <c r="C52" s="1">
        <f>[2]ATLAS!O47</f>
        <v>2.2417392751811462</v>
      </c>
      <c r="D52" s="20">
        <f t="shared" si="0"/>
        <v>4.8817287812118686E-4</v>
      </c>
    </row>
    <row r="53" spans="2:4">
      <c r="B53" s="22" t="s">
        <v>63</v>
      </c>
      <c r="C53" s="10">
        <f>[2]MEME!$J$4</f>
        <v>1.7776160518509145</v>
      </c>
      <c r="D53" s="20">
        <f t="shared" si="0"/>
        <v>3.8710297572689832E-4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3.6950265557651697E-4</v>
      </c>
    </row>
    <row r="55" spans="2:4">
      <c r="B55" s="22" t="s">
        <v>43</v>
      </c>
      <c r="C55" s="9">
        <f>[2]TRX!$J$4</f>
        <v>1.0205802141387019</v>
      </c>
      <c r="D55" s="20">
        <f t="shared" si="0"/>
        <v>2.222468892817021E-4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2024-01-02T14:59:11Z</dcterms:modified>
</cp:coreProperties>
</file>