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74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735616"/>
        <axId val="74737536"/>
      </lineChart>
      <dateAx>
        <axId val="747356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37536"/>
        <crosses val="autoZero"/>
        <lblOffset val="100"/>
      </dateAx>
      <valAx>
        <axId val="747375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356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2999.295152285902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0.00735252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0.12720481</v>
      </c>
      <c r="C35" s="60">
        <f>(D35/B35)</f>
        <v/>
      </c>
      <c r="D35" s="61" t="n">
        <v>222.84</v>
      </c>
      <c r="E35" t="inlineStr">
        <is>
          <t>DCA1</t>
        </is>
      </c>
    </row>
    <row r="36">
      <c r="B36" s="23" t="n">
        <v>0.02551699</v>
      </c>
      <c r="C36" s="60">
        <f>(D36/B36)</f>
        <v/>
      </c>
      <c r="D36" s="61" t="n">
        <v>45.3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0.05776447</v>
      </c>
      <c r="C40" s="60">
        <f>(D40/B40)</f>
        <v/>
      </c>
      <c r="D40" s="61" t="n">
        <v>109.45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0"/>
  <sheetViews>
    <sheetView workbookViewId="0">
      <selection activeCell="O3" sqref="O3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0.005340298933170584</v>
      </c>
      <c r="M3" t="inlineStr">
        <is>
          <t>Objectif :</t>
        </is>
      </c>
      <c r="N3" s="23">
        <f>(INDEX(N5:N17,MATCH(MAX(O6),O5:O17,0))/0.85)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(($B$5+$R$6)/5)</f>
        <v/>
      </c>
      <c r="O6" s="83">
        <f>($C$5*[1]Params!K8)</f>
        <v/>
      </c>
      <c r="P6" s="59">
        <f>(O6*N6)</f>
        <v/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(($B$5+$R$6)/5)</f>
        <v/>
      </c>
      <c r="O7" s="83">
        <f>($C$5*[1]Params!K9)</f>
        <v/>
      </c>
      <c r="P7" s="59">
        <f>(O7*N7)</f>
        <v/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(($B$5+$R$6)/5)</f>
        <v/>
      </c>
      <c r="O8" s="83">
        <f>($C$5*[1]Params!K10)</f>
        <v/>
      </c>
      <c r="P8" s="59">
        <f>(O8*N8)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(($B$5+$R$6)/5)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 s="25">
      <c r="B12" s="18" t="n">
        <v>-184.21052632</v>
      </c>
      <c r="C12" s="83">
        <f>(D12/B12)</f>
        <v/>
      </c>
      <c r="D12" s="59" t="n">
        <v>-0.821395</v>
      </c>
    </row>
    <row r="13">
      <c r="F13" t="inlineStr">
        <is>
          <t>Moy</t>
        </is>
      </c>
      <c r="G13" s="83">
        <f>(D14/B14)</f>
        <v/>
      </c>
    </row>
    <row r="14">
      <c r="B14">
        <f>(SUM(B5:B13))</f>
        <v/>
      </c>
      <c r="D14" s="60">
        <f>(SUM(D5:D13))</f>
        <v/>
      </c>
    </row>
    <row r="16">
      <c r="R16">
        <f>(SUM(R5:R15))</f>
        <v/>
      </c>
      <c r="T16" s="60">
        <f>(SUM(T5:T15))</f>
        <v/>
      </c>
    </row>
    <row r="20">
      <c r="K20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3 O6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1.723390703249831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16.80466419</v>
      </c>
      <c r="C5" s="59">
        <f>(D5/B5)</f>
        <v/>
      </c>
      <c r="D5" s="59" t="n">
        <v>45.3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0.60093155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9.924291227795669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0.02940748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37.44994913859158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2.68032717</v>
      </c>
      <c r="C5" s="59">
        <f>(D5/B5)</f>
        <v/>
      </c>
      <c r="D5" s="59" t="n">
        <v>45.3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0.01675587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381.4448216121335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0.00276353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0.5853168</v>
      </c>
      <c r="C11" s="59">
        <f>(D11/B11)</f>
        <v/>
      </c>
      <c r="D11" s="59" t="n">
        <v>167.07</v>
      </c>
      <c r="E11" t="inlineStr">
        <is>
          <t>DCA1</t>
        </is>
      </c>
      <c r="P11" s="59">
        <f>(SUM(P6:P9))</f>
        <v/>
      </c>
    </row>
    <row r="12">
      <c r="B12" s="85" t="n">
        <v>0.15715302</v>
      </c>
      <c r="C12" s="59">
        <f>(D12/B12)</f>
        <v/>
      </c>
      <c r="D12" s="59" t="n">
        <v>45.3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0.08494208462932225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0.29259048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7.596952606003564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7.86574553</v>
      </c>
      <c r="C5" s="59">
        <f>(D5/B5)</f>
        <v/>
      </c>
      <c r="D5" s="59" t="n">
        <v>45.3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0.08024215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58.48534222563293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0.00300097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0.2841056806344167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13.03556228232425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0.00236573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7" sqref="B37:D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51681.4910256648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0.00035629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0.00761196</v>
      </c>
      <c r="C23" s="59">
        <f>(D23/B23)</f>
        <v/>
      </c>
      <c r="D23" s="59" t="n">
        <v>199.05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0.00167215</v>
      </c>
      <c r="C24" s="59">
        <f>(D24/B24)</f>
        <v/>
      </c>
      <c r="D24" s="59" t="n">
        <v>45.3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0.00213877</v>
      </c>
      <c r="C34" s="59">
        <f>(D34/B34)</f>
        <v/>
      </c>
      <c r="D34" s="59" t="n">
        <v>64.55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0.781774824841667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3.060909445265731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0.02040968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18.47955832712494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0.00249181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69.44125935957165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0.00135059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0.6682849049496303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0.05853434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0.0001231563088244031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5043.1920573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0.978525483309152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0.32972376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49.77307723</v>
      </c>
      <c r="C7" s="59">
        <f>(D7/B7)</f>
        <v/>
      </c>
      <c r="D7" s="59" t="n">
        <v>45.3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8"/>
    <col width="9.140625" customWidth="1" style="25" min="369" max="16384"/>
  </cols>
  <sheetData>
    <row r="1"/>
    <row r="2"/>
    <row r="3">
      <c r="I3" t="inlineStr">
        <is>
          <t>Actual Price :</t>
        </is>
      </c>
      <c r="J3" s="80" t="n">
        <v>0.02775363989699976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0.06850172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1.294676654346852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0.35170104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3.278523053990422</v>
      </c>
      <c r="M3" t="inlineStr">
        <is>
          <t>Objectif :</t>
        </is>
      </c>
      <c r="N3" s="23">
        <f>(INDEX(N5:N33,MATCH(MAX(O6:O7,O14:O15),O5:O33,0))/0.85)</f>
        <v/>
      </c>
      <c r="O3" s="60">
        <f>(MAX(O6:O7,O14:O15)*0.75)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(B27*J3)</f>
        <v/>
      </c>
      <c r="K4" s="4">
        <f>(J4/D27-1)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24.25514525</v>
      </c>
      <c r="C6" s="59">
        <f>(D6/B6)</f>
        <v/>
      </c>
      <c r="D6" s="59" t="n">
        <v>45.3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0.10319711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(($B$5+$R$9)/5)</f>
        <v/>
      </c>
      <c r="O8" s="59">
        <f>($C$5*[1]Params!K10)</f>
        <v/>
      </c>
      <c r="P8" s="59">
        <f>(O8*N8)</f>
        <v/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 t="n"/>
      <c r="S14" s="59" t="n"/>
      <c r="T14" s="59" t="n"/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C26" s="59" t="n"/>
      <c r="D26" s="59" t="n"/>
      <c r="F26" t="inlineStr">
        <is>
          <t>Moy</t>
        </is>
      </c>
      <c r="G26" s="59">
        <f>(D27/B27)</f>
        <v/>
      </c>
      <c r="S26" s="59" t="n"/>
      <c r="T26" s="59" t="n"/>
    </row>
    <row r="27">
      <c r="B27" s="1">
        <f>(SUM(B5:B26))</f>
        <v/>
      </c>
      <c r="C27" s="59" t="n"/>
      <c r="D27" s="59">
        <f>(SUM(D5:D26))</f>
        <v/>
      </c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  <row r="31"/>
    <row r="32"/>
    <row r="33"/>
    <row r="34">
      <c r="K34" s="60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9"/>
    <col width="9.140625" customWidth="1" style="25" min="39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0.8596709763047624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0.07645117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9.664674444989028e-06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278.16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3" t="n">
        <v>0.005489254108237088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9" t="n"/>
      <c r="D6" s="59" t="n"/>
      <c r="M6" t="inlineStr">
        <is>
          <t>Objectif</t>
        </is>
      </c>
      <c r="N6">
        <f>($B$5/5)</f>
        <v/>
      </c>
      <c r="O6" s="87">
        <f>($C$5*[1]Params!K8)</f>
        <v/>
      </c>
      <c r="P6" s="59">
        <f>(O6*N6)</f>
        <v/>
      </c>
    </row>
    <row r="7">
      <c r="C7" s="59" t="n"/>
      <c r="D7" s="59" t="n"/>
      <c r="N7">
        <f>($B$5/5)</f>
        <v/>
      </c>
      <c r="O7" s="87">
        <f>($C$5*[1]Params!K9)</f>
        <v/>
      </c>
      <c r="P7" s="59">
        <f>(O7*N7)</f>
        <v/>
      </c>
    </row>
    <row r="8">
      <c r="C8" s="59" t="n"/>
      <c r="D8" s="59" t="n"/>
      <c r="N8">
        <f>($B$5/5)</f>
        <v/>
      </c>
      <c r="O8" s="87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>
        <f>($B$5/5)</f>
        <v/>
      </c>
      <c r="O9" s="87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topLeftCell="A10" workbookViewId="0">
      <selection activeCell="L47" sqref="L47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104.6609424052289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6.12343324</v>
      </c>
      <c r="C16" s="59">
        <f>(D16/B16)</f>
        <v/>
      </c>
      <c r="D16" s="59" t="n">
        <v>130.44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0.06488758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1.92628361</v>
      </c>
      <c r="C18" s="59">
        <f>(D18/B18)</f>
        <v/>
      </c>
      <c r="D18" s="59" t="n">
        <v>45.3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0.1397400748328063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0.26680258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23" sqref="O2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7.455157501127749</v>
      </c>
      <c r="M3" t="inlineStr">
        <is>
          <t>Objectif :</t>
        </is>
      </c>
      <c r="N3" s="1">
        <f>(INDEX(N5:N15,MATCH(MAX(O6),O5:O15,0))/0.85)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(B11*J3)</f>
        <v/>
      </c>
      <c r="K4" s="4">
        <f>(J4/D11-1)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9">
        <f>(T5/R5)</f>
        <v/>
      </c>
      <c r="T5" s="59">
        <f>D5+5.6807*B9</f>
        <v/>
      </c>
    </row>
    <row r="6">
      <c r="B6" s="2" t="n">
        <v>0.0027579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$B$11/4</f>
        <v/>
      </c>
      <c r="O7" s="80">
        <f>($C$5*[1]Params!K9)</f>
        <v/>
      </c>
      <c r="P7" s="59">
        <f>(O7*N7)</f>
        <v/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$B$11/4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$B$11/4</f>
        <v/>
      </c>
      <c r="O9" s="80">
        <f>($C$5*[1]Params!K11)</f>
        <v/>
      </c>
      <c r="P9" s="59">
        <f>(O9*N9)</f>
        <v/>
      </c>
      <c r="R9" s="18" t="n"/>
      <c r="S9" s="60" t="n"/>
      <c r="T9" s="60" t="n"/>
    </row>
    <row r="10">
      <c r="C10" s="59" t="n"/>
      <c r="D10" s="59" t="n"/>
      <c r="E10" s="59" t="n"/>
      <c r="F10" t="inlineStr">
        <is>
          <t>Moy</t>
        </is>
      </c>
      <c r="G10" s="59">
        <f>(D11/B11)</f>
        <v/>
      </c>
      <c r="H10" s="59" t="n"/>
      <c r="J10" s="59" t="n"/>
      <c r="O10" s="59" t="n"/>
      <c r="P10" s="59" t="n"/>
    </row>
    <row r="11">
      <c r="B11" s="1">
        <f>(SUM(B5:B10))</f>
        <v/>
      </c>
      <c r="C11" s="59" t="n"/>
      <c r="D11" s="59">
        <f>(SUM(D5:D10))</f>
        <v/>
      </c>
      <c r="E11" s="59" t="n"/>
      <c r="G11" s="59" t="n"/>
      <c r="H11" s="59" t="n"/>
      <c r="J11" s="59" t="n"/>
      <c r="O11" s="59" t="n"/>
      <c r="P11" s="59">
        <f>(SUM(P6:P9))</f>
        <v/>
      </c>
    </row>
    <row r="12"/>
    <row r="13">
      <c r="O13" s="59" t="n"/>
      <c r="P13" s="59" t="n"/>
    </row>
    <row r="14">
      <c r="O14" s="59" t="n"/>
      <c r="P14" s="59" t="n"/>
    </row>
    <row r="15"/>
    <row r="16"/>
    <row r="17"/>
    <row r="18"/>
    <row r="19">
      <c r="R19">
        <f>(SUM(R5:R18))</f>
        <v/>
      </c>
      <c r="T19" s="59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0.5478982258964736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0.87055946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2"/>
    <col width="9.140625" customWidth="1" style="25" min="3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17.23516431699283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0.00435197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2"/>
    <col width="9.140625" customWidth="1" style="25" min="353" max="16384"/>
  </cols>
  <sheetData>
    <row r="1"/>
    <row r="2"/>
    <row r="3">
      <c r="I3" t="inlineStr">
        <is>
          <t>Actual Price :</t>
        </is>
      </c>
      <c r="J3" s="80" t="n">
        <v>2.983713527102602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0.0008912599999999999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0.4624178291450286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0.005649452427937911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9"/>
    <col width="9.140625" customWidth="1" style="25" min="3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10.22981393679493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2.61e-05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0.596454166975661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0.7862786899999999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124.44230415</v>
      </c>
      <c r="C7" s="59">
        <f>(D7/B7)</f>
        <v/>
      </c>
      <c r="D7" s="59" t="n">
        <v>45.3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0.1920655103295773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0.58567059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2024-02-22T18:49:48Z</dcterms:modified>
  <cp:lastModifiedBy>Tiko</cp:lastModifiedBy>
</cp:coreProperties>
</file>