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4"/>
  <c r="C37"/>
  <c r="C26"/>
  <c r="C20"/>
  <c r="C40" l="1"/>
  <c r="C27" l="1"/>
  <c r="C31" l="1"/>
  <c r="C35" l="1"/>
  <c r="C25"/>
  <c r="C15"/>
  <c r="C22"/>
  <c r="C29"/>
  <c r="C36" l="1"/>
  <c r="C24"/>
  <c r="C14"/>
  <c r="C21"/>
  <c r="C33" l="1"/>
  <c r="C23"/>
  <c r="C12" l="1"/>
  <c r="C13" l="1"/>
  <c r="C38" l="1"/>
  <c r="C7" l="1"/>
  <c r="D12" l="1"/>
  <c r="M8"/>
  <c r="D49"/>
  <c r="D15"/>
  <c r="D43"/>
  <c r="D39"/>
  <c r="D36"/>
  <c r="D13"/>
  <c r="D7"/>
  <c r="E7" s="1"/>
  <c r="D35"/>
  <c r="D30"/>
  <c r="D48"/>
  <c r="D46"/>
  <c r="D22"/>
  <c r="D21"/>
  <c r="D29"/>
  <c r="D40"/>
  <c r="D45"/>
  <c r="D26"/>
  <c r="D31"/>
  <c r="D41"/>
  <c r="D34"/>
  <c r="D50"/>
  <c r="D47"/>
  <c r="N8"/>
  <c r="D33"/>
  <c r="D42"/>
  <c r="D24"/>
  <c r="D20"/>
  <c r="Q3"/>
  <c r="D28"/>
  <c r="D14"/>
  <c r="D19"/>
  <c r="D16"/>
  <c r="D23"/>
  <c r="N9"/>
  <c r="D37"/>
  <c r="D25"/>
  <c r="D32"/>
  <c r="D17"/>
  <c r="D27"/>
  <c r="D18"/>
  <c r="D44"/>
  <c r="M9"/>
  <c r="D38"/>
  <c r="N10" l="1"/>
  <c r="M10"/>
  <c r="M11" l="1"/>
  <c r="N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<sst xmlns="http://schemas.openxmlformats.org/spreadsheetml/2006/main" count="100" uniqueCount="62">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</sst>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1017.8609234257791</c:v>
                </c:pt>
                <c:pt idx="1">
                  <c:v>948.55514309686328</c:v>
                </c:pt>
                <c:pt idx="2">
                  <c:v>970.41486936088324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948.55514309686328</v>
          </cell>
        </row>
      </sheetData>
      <sheetData sheetId="1">
        <row r="4">
          <cell r="J4">
            <v>1017.8609234257791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1.2823231001403765</v>
          </cell>
        </row>
      </sheetData>
      <sheetData sheetId="4">
        <row r="46">
          <cell r="M46">
            <v>82.26</v>
          </cell>
          <cell r="O46">
            <v>2.7496087087315981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32.602904845573207</v>
          </cell>
        </row>
      </sheetData>
      <sheetData sheetId="8">
        <row r="4">
          <cell r="J4">
            <v>6.6086225640797611</v>
          </cell>
        </row>
      </sheetData>
      <sheetData sheetId="9">
        <row r="4">
          <cell r="J4">
            <v>16.332946658012403</v>
          </cell>
        </row>
      </sheetData>
      <sheetData sheetId="10">
        <row r="4">
          <cell r="J4">
            <v>8.8084583408619288</v>
          </cell>
        </row>
      </sheetData>
      <sheetData sheetId="11">
        <row r="4">
          <cell r="J4">
            <v>34.947862665408962</v>
          </cell>
        </row>
      </sheetData>
      <sheetData sheetId="12">
        <row r="4">
          <cell r="J4">
            <v>1.5657404398928256</v>
          </cell>
        </row>
      </sheetData>
      <sheetData sheetId="13">
        <row r="4">
          <cell r="J4">
            <v>149.66617365223834</v>
          </cell>
        </row>
      </sheetData>
      <sheetData sheetId="14">
        <row r="4">
          <cell r="J4">
            <v>4.2415044389140872</v>
          </cell>
        </row>
      </sheetData>
      <sheetData sheetId="15">
        <row r="4">
          <cell r="J4">
            <v>28.359084060777711</v>
          </cell>
        </row>
      </sheetData>
      <sheetData sheetId="16">
        <row r="4">
          <cell r="J4">
            <v>3.6579349014219402</v>
          </cell>
        </row>
      </sheetData>
      <sheetData sheetId="17">
        <row r="4">
          <cell r="J4">
            <v>8.6122672975151389</v>
          </cell>
        </row>
      </sheetData>
      <sheetData sheetId="18">
        <row r="4">
          <cell r="J4">
            <v>9.5813660383032229</v>
          </cell>
        </row>
      </sheetData>
      <sheetData sheetId="19">
        <row r="4">
          <cell r="J4">
            <v>8.7526648738570341</v>
          </cell>
        </row>
      </sheetData>
      <sheetData sheetId="20">
        <row r="4">
          <cell r="J4">
            <v>11.255160529867478</v>
          </cell>
        </row>
      </sheetData>
      <sheetData sheetId="21">
        <row r="4">
          <cell r="J4">
            <v>1.2057307811434816</v>
          </cell>
        </row>
      </sheetData>
      <sheetData sheetId="22">
        <row r="4">
          <cell r="J4">
            <v>21.846884269192319</v>
          </cell>
        </row>
      </sheetData>
      <sheetData sheetId="23">
        <row r="4">
          <cell r="J4">
            <v>33.697141404995527</v>
          </cell>
        </row>
      </sheetData>
      <sheetData sheetId="24">
        <row r="4">
          <cell r="J4">
            <v>34.226021318507719</v>
          </cell>
        </row>
      </sheetData>
      <sheetData sheetId="25">
        <row r="4">
          <cell r="J4">
            <v>28.247381023206778</v>
          </cell>
        </row>
      </sheetData>
      <sheetData sheetId="26">
        <row r="4">
          <cell r="J4">
            <v>3.5022410708013196</v>
          </cell>
        </row>
      </sheetData>
      <sheetData sheetId="27">
        <row r="4">
          <cell r="J4">
            <v>174.04472752914791</v>
          </cell>
        </row>
      </sheetData>
      <sheetData sheetId="28">
        <row r="4">
          <cell r="J4">
            <v>0.884082190498655</v>
          </cell>
        </row>
      </sheetData>
      <sheetData sheetId="29">
        <row r="4">
          <cell r="J4">
            <v>8.0451416035076448</v>
          </cell>
        </row>
      </sheetData>
      <sheetData sheetId="30">
        <row r="4">
          <cell r="J4">
            <v>17.188716436643308</v>
          </cell>
        </row>
      </sheetData>
      <sheetData sheetId="31">
        <row r="4">
          <cell r="J4">
            <v>4.511344249187121</v>
          </cell>
        </row>
      </sheetData>
      <sheetData sheetId="32">
        <row r="4">
          <cell r="J4">
            <v>1.919126150288927</v>
          </cell>
        </row>
      </sheetData>
      <sheetData sheetId="33">
        <row r="4">
          <cell r="J4">
            <v>2.339553735869683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61</v>
      </c>
      <c r="N2" s="9">
        <f>101.16</f>
        <v>101.16</v>
      </c>
      <c r="P2" t="s">
        <v>8</v>
      </c>
      <c r="Q2" s="10">
        <f>N2+K2+H2</f>
        <v>163.26999999999998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5.5123855093045994E-2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2961.8755750012283</v>
      </c>
      <c r="D7" s="20">
        <f>(C7*[1]Feuil1!$K$2-C4)/C4</f>
        <v>8.0716428729397618E-2</v>
      </c>
      <c r="E7" s="31">
        <f>C7-C7/(1+D7)</f>
        <v>221.21623434188723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1017.8609234257791</v>
      </c>
    </row>
    <row r="9" spans="2:20">
      <c r="M9" s="17" t="str">
        <f>IF(C13&gt;C7*[2]Params!F8,B13,"Others")</f>
        <v>ETH</v>
      </c>
      <c r="N9" s="18">
        <f>IF(C13&gt;C7*0.1,C13,C7)</f>
        <v>948.55514309686328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970.41486936088324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1017.8609234257791</v>
      </c>
      <c r="D12" s="20">
        <f>C12/$C$7</f>
        <v>0.34365418048506546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948.55514309686328</v>
      </c>
      <c r="D13" s="20">
        <f t="shared" ref="D13:D50" si="0">C13/$C$7</f>
        <v>0.32025489223883752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174.04472752914791</v>
      </c>
      <c r="D14" s="20">
        <f t="shared" si="0"/>
        <v>5.8761660684911024E-2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149.66617365223834</v>
      </c>
      <c r="D15" s="20">
        <f t="shared" si="0"/>
        <v>5.0530878108266342E-2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101.16</v>
      </c>
      <c r="D16" s="20">
        <f t="shared" si="0"/>
        <v>3.4154034306440456E-2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2.7772942487621511E-2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2.3346693083139164E-2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45.14</v>
      </c>
      <c r="D19" s="20">
        <f>C19/$C$7</f>
        <v>1.5240343105898795E-2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34.226021318507719</v>
      </c>
      <c r="D20" s="20">
        <f t="shared" si="0"/>
        <v>1.1555522996098013E-2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33.697141404995527</v>
      </c>
      <c r="D21" s="20">
        <f t="shared" si="0"/>
        <v>1.1376960494021277E-2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34.947862665408962</v>
      </c>
      <c r="D22" s="20">
        <f t="shared" si="0"/>
        <v>1.179923389097615E-2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32.602904845573207</v>
      </c>
      <c r="D23" s="20">
        <f t="shared" si="0"/>
        <v>1.1007520073006337E-2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28.359084060777711</v>
      </c>
      <c r="D24" s="20">
        <f t="shared" si="0"/>
        <v>9.5747047243083302E-3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28.247381023206778</v>
      </c>
      <c r="D25" s="20">
        <f t="shared" si="0"/>
        <v>9.5369911084786409E-3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21.846884269192319</v>
      </c>
      <c r="D26" s="20">
        <f t="shared" si="0"/>
        <v>7.3760303955993358E-3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17.188716436643308</v>
      </c>
      <c r="D27" s="20">
        <f t="shared" si="0"/>
        <v>5.8033215782996488E-3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5.7294776807067464E-3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16.332946658012403</v>
      </c>
      <c r="D29" s="20">
        <f t="shared" si="0"/>
        <v>5.5143932432089524E-3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4.3891107748490104E-3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8.7526648738570341</v>
      </c>
      <c r="D31" s="20">
        <f t="shared" si="0"/>
        <v>2.9551089004991051E-3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11.255160529867478</v>
      </c>
      <c r="D32" s="20">
        <f t="shared" si="0"/>
        <v>3.8000112580228191E-3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9.5813660383032229</v>
      </c>
      <c r="D33" s="20">
        <f t="shared" si="0"/>
        <v>3.2348982243453118E-3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8.8084583408619288</v>
      </c>
      <c r="D34" s="20">
        <f t="shared" si="0"/>
        <v>2.9739461087450562E-3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8.0451416035076448</v>
      </c>
      <c r="D35" s="20">
        <f t="shared" si="0"/>
        <v>2.7162321305493425E-3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8.6122672975151389</v>
      </c>
      <c r="D36" s="20">
        <f t="shared" si="0"/>
        <v>2.9077073224156513E-3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6.6086225640797611</v>
      </c>
      <c r="D37" s="20">
        <f t="shared" si="0"/>
        <v>2.2312289617625212E-3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4.511344249187121</v>
      </c>
      <c r="D38" s="20">
        <f t="shared" si="0"/>
        <v>1.5231376656277163E-3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1.8231690910911276E-3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4.2415044389140872</v>
      </c>
      <c r="D40" s="20">
        <f t="shared" si="0"/>
        <v>1.4320332949544405E-3</v>
      </c>
    </row>
    <row r="41" spans="2:14">
      <c r="B41" s="22" t="s">
        <v>33</v>
      </c>
      <c r="C41" s="1">
        <f>[2]EGLD!$J$4</f>
        <v>3.6579349014219402</v>
      </c>
      <c r="D41" s="20">
        <f t="shared" si="0"/>
        <v>1.2350062684251763E-3</v>
      </c>
    </row>
    <row r="42" spans="2:14">
      <c r="B42" s="22" t="s">
        <v>56</v>
      </c>
      <c r="C42" s="9">
        <f>[2]SHIB!$J$4</f>
        <v>3.5022410708013196</v>
      </c>
      <c r="D42" s="20">
        <f t="shared" si="0"/>
        <v>1.1824403092286775E-3</v>
      </c>
    </row>
    <row r="43" spans="2:14">
      <c r="B43" s="22" t="s">
        <v>40</v>
      </c>
      <c r="C43" s="9">
        <f>[2]SHPING!$J$4</f>
        <v>2.339553735869683</v>
      </c>
      <c r="D43" s="20">
        <f t="shared" si="0"/>
        <v>7.8988927003414478E-4</v>
      </c>
    </row>
    <row r="44" spans="2:14">
      <c r="B44" s="7" t="s">
        <v>28</v>
      </c>
      <c r="C44" s="1">
        <f>[2]ATLAS!O46</f>
        <v>2.7496087087315981</v>
      </c>
      <c r="D44" s="20">
        <f t="shared" si="0"/>
        <v>9.2833363154711781E-4</v>
      </c>
    </row>
    <row r="45" spans="2:14">
      <c r="B45" s="22" t="s">
        <v>50</v>
      </c>
      <c r="C45" s="9">
        <f>[2]KAVA!$J$4</f>
        <v>1.919126150288927</v>
      </c>
      <c r="D45" s="20">
        <f t="shared" si="0"/>
        <v>6.4794286650212546E-4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5.7287808249652629E-4</v>
      </c>
    </row>
    <row r="47" spans="2:14">
      <c r="B47" s="22" t="s">
        <v>36</v>
      </c>
      <c r="C47" s="9">
        <f>[2]AMP!$J$4</f>
        <v>1.5657404398928256</v>
      </c>
      <c r="D47" s="20">
        <f t="shared" si="0"/>
        <v>5.2863140271926386E-4</v>
      </c>
    </row>
    <row r="48" spans="2:14">
      <c r="B48" s="22" t="s">
        <v>23</v>
      </c>
      <c r="C48" s="9">
        <f>[2]LUNA!J4</f>
        <v>1.2057307811434816</v>
      </c>
      <c r="D48" s="20">
        <f t="shared" si="0"/>
        <v>4.0708353562184379E-4</v>
      </c>
    </row>
    <row r="49" spans="2:4">
      <c r="B49" s="7" t="s">
        <v>25</v>
      </c>
      <c r="C49" s="1">
        <f>[2]POLIS!J4</f>
        <v>1.2823231001403765</v>
      </c>
      <c r="D49" s="20">
        <f t="shared" si="0"/>
        <v>4.3294293351260876E-4</v>
      </c>
    </row>
    <row r="50" spans="2:4">
      <c r="B50" s="22" t="s">
        <v>43</v>
      </c>
      <c r="C50" s="9">
        <f>[2]TRX!$J$4</f>
        <v>0.884082190498655</v>
      </c>
      <c r="D50" s="20">
        <f t="shared" si="0"/>
        <v>2.9848728216690481E-4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2023-10-29T17:37:44Z</dcterms:modified>
</cp:coreProperties>
</file>