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16" l="1"/>
  <c r="C7" l="1"/>
  <c r="D16" s="1"/>
  <c r="D38" l="1"/>
  <c r="D31"/>
  <c r="D18"/>
  <c r="N9"/>
  <c r="D46"/>
  <c r="D21"/>
  <c r="D7"/>
  <c r="E7" s="1"/>
  <c r="M8"/>
  <c r="D26"/>
  <c r="D19"/>
  <c r="D22"/>
  <c r="D27"/>
  <c r="D40"/>
  <c r="D13"/>
  <c r="D34"/>
  <c r="D39"/>
  <c r="D41"/>
  <c r="D43"/>
  <c r="D36"/>
  <c r="D32"/>
  <c r="D24"/>
  <c r="D44"/>
  <c r="D23"/>
  <c r="D28"/>
  <c r="D30"/>
  <c r="D48"/>
  <c r="D47"/>
  <c r="D15"/>
  <c r="D17"/>
  <c r="D33"/>
  <c r="N8"/>
  <c r="Q3"/>
  <c r="D37"/>
  <c r="D50"/>
  <c r="D12"/>
  <c r="D14"/>
  <c r="D42"/>
  <c r="D45"/>
  <c r="D49"/>
  <c r="D25"/>
  <c r="D20"/>
  <c r="M9"/>
  <c r="D29"/>
  <c r="D35"/>
  <c r="N10" l="1"/>
  <c r="M10"/>
  <c r="N11" l="1"/>
  <c r="M11"/>
  <c r="N12" l="1"/>
  <c r="M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<sst xmlns="http://schemas.openxmlformats.org/spreadsheetml/2006/main" count="97" uniqueCount="60">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</sst>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889.59899918203485</c:v>
                </c:pt>
                <c:pt idx="1">
                  <c:v>806.72253545196315</c:v>
                </c:pt>
                <c:pt idx="2">
                  <c:v>172.21470771103401</c:v>
                </c:pt>
                <c:pt idx="3">
                  <c:v>610.87018381316454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889.59899918203485</v>
          </cell>
        </row>
      </sheetData>
      <sheetData sheetId="1">
        <row r="4">
          <cell r="J4">
            <v>806.72253545196315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0.73926649471629535</v>
          </cell>
        </row>
      </sheetData>
      <sheetData sheetId="4">
        <row r="46">
          <cell r="M46">
            <v>70.349999999999994</v>
          </cell>
          <cell r="O46">
            <v>1.0752256102041873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27.756652712692475</v>
          </cell>
        </row>
      </sheetData>
      <sheetData sheetId="8">
        <row r="4">
          <cell r="J4">
            <v>6.3338757220230457</v>
          </cell>
        </row>
      </sheetData>
      <sheetData sheetId="9">
        <row r="4">
          <cell r="J4">
            <v>14.081738946824107</v>
          </cell>
        </row>
      </sheetData>
      <sheetData sheetId="10">
        <row r="4">
          <cell r="J4">
            <v>8.9886239718849019</v>
          </cell>
        </row>
      </sheetData>
      <sheetData sheetId="11">
        <row r="4">
          <cell r="J4">
            <v>29.562588952468467</v>
          </cell>
        </row>
      </sheetData>
      <sheetData sheetId="12">
        <row r="4">
          <cell r="J4">
            <v>1.8591246611550925</v>
          </cell>
        </row>
      </sheetData>
      <sheetData sheetId="13">
        <row r="4">
          <cell r="J4">
            <v>134.02277251661937</v>
          </cell>
        </row>
      </sheetData>
      <sheetData sheetId="14">
        <row r="4">
          <cell r="J4">
            <v>4.0929996324334459</v>
          </cell>
        </row>
      </sheetData>
      <sheetData sheetId="15">
        <row r="4">
          <cell r="J4">
            <v>28.150685483980652</v>
          </cell>
        </row>
      </sheetData>
      <sheetData sheetId="16">
        <row r="4">
          <cell r="J4">
            <v>3.2366044973596066</v>
          </cell>
        </row>
      </sheetData>
      <sheetData sheetId="17">
        <row r="4">
          <cell r="J4">
            <v>6.3033303752575058</v>
          </cell>
        </row>
      </sheetData>
      <sheetData sheetId="18">
        <row r="4">
          <cell r="J4">
            <v>7.6320091356378343</v>
          </cell>
        </row>
      </sheetData>
      <sheetData sheetId="19">
        <row r="4">
          <cell r="J4">
            <v>7.6286517742127185</v>
          </cell>
        </row>
      </sheetData>
      <sheetData sheetId="20">
        <row r="4">
          <cell r="J4">
            <v>11.261255730602635</v>
          </cell>
        </row>
      </sheetData>
      <sheetData sheetId="21">
        <row r="4">
          <cell r="J4">
            <v>1.1098456763870463</v>
          </cell>
        </row>
      </sheetData>
      <sheetData sheetId="22">
        <row r="4">
          <cell r="J4">
            <v>22.015896358302221</v>
          </cell>
        </row>
      </sheetData>
      <sheetData sheetId="23">
        <row r="4">
          <cell r="J4">
            <v>29.035060728365579</v>
          </cell>
        </row>
      </sheetData>
      <sheetData sheetId="24">
        <row r="4">
          <cell r="J4">
            <v>21.750368762117425</v>
          </cell>
        </row>
      </sheetData>
      <sheetData sheetId="25">
        <row r="4">
          <cell r="J4">
            <v>25.270675536299656</v>
          </cell>
        </row>
      </sheetData>
      <sheetData sheetId="26">
        <row r="4">
          <cell r="J4">
            <v>3.6755397241366747</v>
          </cell>
        </row>
      </sheetData>
      <sheetData sheetId="27">
        <row r="4">
          <cell r="J4">
            <v>172.21470771103401</v>
          </cell>
        </row>
      </sheetData>
      <sheetData sheetId="28">
        <row r="4">
          <cell r="J4">
            <v>0.71556518924790846</v>
          </cell>
        </row>
      </sheetData>
      <sheetData sheetId="29">
        <row r="4">
          <cell r="J4">
            <v>8.1184874115023966</v>
          </cell>
        </row>
      </sheetData>
      <sheetData sheetId="30">
        <row r="4">
          <cell r="J4">
            <v>18.314510061940073</v>
          </cell>
        </row>
      </sheetData>
      <sheetData sheetId="31">
        <row r="4">
          <cell r="J4">
            <v>3.8144848037291998</v>
          </cell>
        </row>
      </sheetData>
      <sheetData sheetId="32">
        <row r="4">
          <cell r="J4">
            <v>2.0665363553268539</v>
          </cell>
        </row>
      </sheetData>
      <sheetData sheetId="33">
        <row r="4">
          <cell r="J4">
            <v>1.1281985759060222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1.7056427624386961E-2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2500.5236113463657</v>
      </c>
      <c r="D7" s="20">
        <f>(C7*[1]Feuil1!$K$2-C4)/C4</f>
        <v>-4.9508568786469073E-2</v>
      </c>
      <c r="E7" s="31">
        <f>C7-C7/(1+D7)</f>
        <v>-130.24561942286482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889.59899918203485</v>
      </c>
    </row>
    <row r="9" spans="2:20">
      <c r="M9" s="17" t="str">
        <f>IF(C13&gt;C7*[2]Params!F8,B13,"Others")</f>
        <v>BTC</v>
      </c>
      <c r="N9" s="18">
        <f>IF(C13&gt;C7*0.1,C13,C7)</f>
        <v>806.72253545196315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172.21470771103401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610.87018381316454</v>
      </c>
    </row>
    <row r="12" spans="2:20">
      <c r="B12" s="7" t="s">
        <v>19</v>
      </c>
      <c r="C12" s="1">
        <f>[2]ETH!J4</f>
        <v>889.59899918203485</v>
      </c>
      <c r="D12" s="20">
        <f>C12/$C$7</f>
        <v>0.35576508661841627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806.72253545196315</v>
      </c>
      <c r="D13" s="20">
        <f t="shared" ref="D13:D50" si="0">C13/$C$7</f>
        <v>0.32262144288155581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172.21470771103401</v>
      </c>
      <c r="D14" s="20">
        <f t="shared" si="0"/>
        <v>6.8871458333603919E-2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134.02277251661937</v>
      </c>
      <c r="D15" s="20">
        <f t="shared" si="0"/>
        <v>5.3597883222729105E-2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2.8134107464844613E-2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2.7654207977171361E-2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29.562588952468467</v>
      </c>
      <c r="D18" s="20">
        <f>C18/$C$7</f>
        <v>1.1822559410487222E-2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29.035060728365579</v>
      </c>
      <c r="D19" s="20">
        <f>C19/$C$7</f>
        <v>1.1611592306753757E-2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28.150685483980652</v>
      </c>
      <c r="D20" s="20">
        <f t="shared" si="0"/>
        <v>1.1257916284511059E-2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27.756652712692475</v>
      </c>
      <c r="D21" s="20">
        <f t="shared" si="0"/>
        <v>1.1100336180288E-2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25.270675536299656</v>
      </c>
      <c r="D22" s="20">
        <f t="shared" si="0"/>
        <v>1.0106153535856068E-2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22.015896358302221</v>
      </c>
      <c r="D23" s="20">
        <f t="shared" si="0"/>
        <v>8.8045144858472767E-3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21.750368762117425</v>
      </c>
      <c r="D24" s="20">
        <f t="shared" si="0"/>
        <v>8.6983256880371132E-3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5.1989111164602699E-3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18.314510061940073</v>
      </c>
      <c r="D26" s="20">
        <f t="shared" si="0"/>
        <v>7.3242699964264392E-3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14.081738946824107</v>
      </c>
      <c r="D27" s="20">
        <f t="shared" si="0"/>
        <v>5.6315160884411837E-3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6.5866204683154338E-3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5.0549412701582936E-3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5.4148658859132347E-3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11.261255730602635</v>
      </c>
      <c r="D31" s="20">
        <f t="shared" si="0"/>
        <v>4.5035590463947655E-3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8.9886239718849019</v>
      </c>
      <c r="D32" s="20">
        <f t="shared" si="0"/>
        <v>3.5946966991625908E-3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8.1184874115023966</v>
      </c>
      <c r="D33" s="20">
        <f t="shared" si="0"/>
        <v>3.2467149578848131E-3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7.6286517742127185</v>
      </c>
      <c r="D34" s="20">
        <f t="shared" si="0"/>
        <v>3.0508217317352974E-3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7.6320091356378343</v>
      </c>
      <c r="D35" s="20">
        <f t="shared" si="0"/>
        <v>3.0521643950918364E-3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6.3338757220230457</v>
      </c>
      <c r="D36" s="20">
        <f t="shared" si="0"/>
        <v>2.5330197616541101E-3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6.3033303752575058</v>
      </c>
      <c r="D37" s="20">
        <f t="shared" si="0"/>
        <v>2.5208041814344562E-3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2.1595476945296507E-3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4.0929996324334459</v>
      </c>
      <c r="D39" s="20">
        <f t="shared" si="0"/>
        <v>1.6368570222096955E-3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3.8144848037291998</v>
      </c>
      <c r="D40" s="20">
        <f t="shared" si="0"/>
        <v>1.5254744192058853E-3</v>
      </c>
    </row>
    <row r="41" spans="2:14">
      <c r="B41" s="22" t="s">
        <v>56</v>
      </c>
      <c r="C41" s="9">
        <f>[2]SHIB!$J$4</f>
        <v>3.6755397241366747</v>
      </c>
      <c r="D41" s="20">
        <f t="shared" si="0"/>
        <v>1.4699080254465748E-3</v>
      </c>
    </row>
    <row r="42" spans="2:14">
      <c r="B42" s="22" t="s">
        <v>33</v>
      </c>
      <c r="C42" s="1">
        <f>[2]EGLD!$J$4</f>
        <v>3.2366044973596066</v>
      </c>
      <c r="D42" s="20">
        <f t="shared" si="0"/>
        <v>1.2943707000698586E-3</v>
      </c>
    </row>
    <row r="43" spans="2:14">
      <c r="B43" s="22" t="s">
        <v>50</v>
      </c>
      <c r="C43" s="9">
        <f>[2]KAVA!$J$4</f>
        <v>2.0665363553268539</v>
      </c>
      <c r="D43" s="20">
        <f t="shared" si="0"/>
        <v>8.2644144848292855E-4</v>
      </c>
    </row>
    <row r="44" spans="2:14">
      <c r="B44" s="22" t="s">
        <v>36</v>
      </c>
      <c r="C44" s="9">
        <f>[2]AMP!$J$4</f>
        <v>1.8591246611550925</v>
      </c>
      <c r="D44" s="20">
        <f t="shared" si="0"/>
        <v>7.4349414367420332E-4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6.7857531610604927E-4</v>
      </c>
    </row>
    <row r="46" spans="2:14">
      <c r="B46" s="22" t="s">
        <v>40</v>
      </c>
      <c r="C46" s="9">
        <f>[2]SHPING!$J$4</f>
        <v>1.1281985759060222</v>
      </c>
      <c r="D46" s="20">
        <f t="shared" si="0"/>
        <v>4.5118493214249729E-4</v>
      </c>
    </row>
    <row r="47" spans="2:14">
      <c r="B47" s="22" t="s">
        <v>23</v>
      </c>
      <c r="C47" s="9">
        <f>[2]LUNA!J4</f>
        <v>1.1098456763870463</v>
      </c>
      <c r="D47" s="20">
        <f t="shared" si="0"/>
        <v>4.438453095787679E-4</v>
      </c>
    </row>
    <row r="48" spans="2:14">
      <c r="B48" s="7" t="s">
        <v>28</v>
      </c>
      <c r="C48" s="1">
        <f>[2]ATLAS!O46</f>
        <v>1.0752256102041873</v>
      </c>
      <c r="D48" s="20">
        <f t="shared" si="0"/>
        <v>4.3000018289179431E-4</v>
      </c>
    </row>
    <row r="49" spans="2:4">
      <c r="B49" s="7" t="s">
        <v>25</v>
      </c>
      <c r="C49" s="1">
        <f>[2]POLIS!J4</f>
        <v>0.73926649471629535</v>
      </c>
      <c r="D49" s="20">
        <f t="shared" si="0"/>
        <v>2.9564467672362811E-4</v>
      </c>
    </row>
    <row r="50" spans="2:4">
      <c r="B50" s="22" t="s">
        <v>43</v>
      </c>
      <c r="C50" s="9">
        <f>[2]TRX!$J$4</f>
        <v>0.71556518924790846</v>
      </c>
      <c r="D50" s="20">
        <f t="shared" si="0"/>
        <v>2.8616613976407295E-4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2023-08-29T21:22:12Z</dcterms:modified>
</cp:coreProperties>
</file>