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2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6079488"/>
        <axId val="76081408"/>
      </lineChart>
      <dateAx>
        <axId val="760794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081408"/>
        <crosses val="autoZero"/>
        <lblOffset val="100"/>
      </dateAx>
      <valAx>
        <axId val="760814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0794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M21" sqref="M21:P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2467.376137105992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0.00686552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0.11807568</v>
      </c>
      <c r="C35" s="59">
        <f>(D35/B35)</f>
        <v/>
      </c>
      <c r="D35" s="60" t="n">
        <v>200.01</v>
      </c>
      <c r="E35" t="inlineStr">
        <is>
          <t>DCA1</t>
        </is>
      </c>
    </row>
    <row r="36">
      <c r="B36" s="24" t="n">
        <v>0.02382214</v>
      </c>
      <c r="C36" s="59">
        <f>(D36/B36)</f>
        <v/>
      </c>
      <c r="D36" s="60" t="n">
        <v>41.1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0.05437502</v>
      </c>
      <c r="C40" s="59">
        <f>(D40/B40)</f>
        <v/>
      </c>
      <c r="D40" s="60" t="n">
        <v>101.05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0.1708501241630251</v>
      </c>
      <c r="M3" t="inlineStr">
        <is>
          <t>Objectif :</t>
        </is>
      </c>
      <c r="N3" s="24">
        <f>(INDEX(N5:N23,MATCH(MAX(O6),O5:O23,0))/0.85)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0.57335531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2*($B$14-$B$11)/5-N6</f>
        <v/>
      </c>
      <c r="O7" s="58">
        <f>($C$5*[1]Params!K9)</f>
        <v/>
      </c>
      <c r="P7" s="58">
        <f>(O7*N7)</f>
        <v/>
      </c>
      <c r="R7" s="69">
        <f>SUM(B7:B10)</f>
        <v/>
      </c>
      <c r="S7" s="58" t="n">
        <v>0</v>
      </c>
      <c r="T7" s="58">
        <f>SUM(D7:D10)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($B$14-$B$11)/5</f>
        <v/>
      </c>
      <c r="O8" s="58">
        <f>($C$5*[1]Params!K10)</f>
        <v/>
      </c>
      <c r="P8" s="58">
        <f>(O8*N8)</f>
        <v/>
      </c>
      <c r="R8" s="69">
        <f>B11</f>
        <v/>
      </c>
      <c r="S8" s="58">
        <f>(T8/R8)</f>
        <v/>
      </c>
      <c r="T8" s="58">
        <f>D11</f>
        <v/>
      </c>
    </row>
    <row r="9">
      <c r="B9" s="69" t="n">
        <v>13.39371616</v>
      </c>
      <c r="C9" s="58">
        <f>(D9/B9)</f>
        <v/>
      </c>
      <c r="D9" s="58" t="n">
        <v>2.8758</v>
      </c>
      <c r="N9" s="69">
        <f>($B$14-$B$11)/5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1.399260505708775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13.97629774</v>
      </c>
      <c r="C5" s="58">
        <f>(D5/B5)</f>
        <v/>
      </c>
      <c r="D5" s="58" t="n">
        <v>41.1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0.59146723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9.673441918132371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0.02773435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32.46140656168097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2.55990766</v>
      </c>
      <c r="C5" s="58">
        <f>(D5/B5)</f>
        <v/>
      </c>
      <c r="D5" s="58" t="n">
        <v>41.1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0.01643747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0.003326262045408439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314.3608157371187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0.00251564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0.567763</v>
      </c>
      <c r="C11" s="58">
        <f>(D11/B11)</f>
        <v/>
      </c>
      <c r="D11" s="58" t="n">
        <v>161.37</v>
      </c>
      <c r="E11" t="inlineStr">
        <is>
          <t>DCA1</t>
        </is>
      </c>
      <c r="P11" s="58">
        <f>(SUM(P6:P9))</f>
        <v/>
      </c>
    </row>
    <row r="12">
      <c r="B12" s="83" t="n">
        <v>0.14414665</v>
      </c>
      <c r="C12" s="58">
        <f>(D12/B12)</f>
        <v/>
      </c>
      <c r="D12" s="58" t="n">
        <v>41.1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0.07885952422546953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0.28377871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6.848082995609013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7.26591874</v>
      </c>
      <c r="C5" s="58">
        <f>(D5/B5)</f>
        <v/>
      </c>
      <c r="D5" s="58" t="n">
        <v>41.1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0.07585098999999999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51.48134878392425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0.00296635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0.1589607789431009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41501.18126075576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0.00035292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0.00710736</v>
      </c>
      <c r="C23" s="58">
        <f>(D23/B23)</f>
        <v/>
      </c>
      <c r="D23" s="58" t="n">
        <v>176.28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0.00157829</v>
      </c>
      <c r="C24" s="58">
        <f>(D24/B24)</f>
        <v/>
      </c>
      <c r="D24" s="58" t="n">
        <v>41.1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0.00185714</v>
      </c>
      <c r="C34" s="58">
        <f>(D34/B34)</f>
        <v/>
      </c>
      <c r="D34" s="58" t="n">
        <v>51.95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11.0535241758704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0.00231787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0.7145838090954588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tabSelected="1"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2.868391579701127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0.01895483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10" sqref="O1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16.14904385948649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0.00241815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71.79618459089606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0.00124424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0.6616632466278414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0.0570751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0.000109631546003573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4907.59781193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0.7661116611458452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0.32428456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44.71481822</v>
      </c>
      <c r="C7" s="58">
        <f>(D7/B7)</f>
        <v/>
      </c>
      <c r="D7" s="58" t="n">
        <v>41.1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2"/>
    <col width="9.140625" customWidth="1" style="14" min="293" max="16384"/>
  </cols>
  <sheetData>
    <row r="1"/>
    <row r="2"/>
    <row r="3">
      <c r="I3" t="inlineStr">
        <is>
          <t>Actual Price :</t>
        </is>
      </c>
      <c r="J3" s="79" t="n">
        <v>0.0236437288063087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0.06240142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1.12488179206517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0.34171556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3"/>
  <sheetViews>
    <sheetView workbookViewId="0">
      <selection activeCell="K33" sqref="K3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2.926021534206555</v>
      </c>
      <c r="M3" t="inlineStr">
        <is>
          <t>Objectif :</t>
        </is>
      </c>
      <c r="N3" s="24">
        <f>(INDEX(N5:N32,MATCH(MAX(O6:O8,O14:O15),O5:O32,0))/0.85)</f>
        <v/>
      </c>
      <c r="O3" s="59">
        <f>(MAX(O6:O8,O14:O15)*0.75)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(B26*J3)</f>
        <v/>
      </c>
      <c r="K4" s="4">
        <f>(J4/D26-1)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22.86097057</v>
      </c>
      <c r="C6" s="58">
        <f>(D6/B6)</f>
        <v/>
      </c>
      <c r="D6" s="58" t="n">
        <v>41.1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0.10134064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(B10+B13+B8+B17)</f>
        <v/>
      </c>
      <c r="S8" s="58" t="n">
        <v>0</v>
      </c>
      <c r="T8" s="58">
        <f>(D10+D13+D8+D17)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>
        <f>B23+B24</f>
        <v/>
      </c>
      <c r="S15" s="58" t="n">
        <v>0</v>
      </c>
      <c r="T15" s="58">
        <f>D23+D24</f>
        <v/>
      </c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C25" s="58" t="n"/>
      <c r="D25" s="58" t="n"/>
      <c r="F25" t="inlineStr">
        <is>
          <t>Moy</t>
        </is>
      </c>
      <c r="G25" s="58">
        <f>(D26/B26)</f>
        <v/>
      </c>
      <c r="S25" s="58" t="n"/>
      <c r="T25" s="58" t="n"/>
    </row>
    <row r="26">
      <c r="B26" s="1">
        <f>(SUM(B5:B25))</f>
        <v/>
      </c>
      <c r="C26" s="58" t="n"/>
      <c r="D26" s="58">
        <f>(SUM(D5:D25))</f>
        <v/>
      </c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R29" s="1">
        <f>(SUM(R5:R28))</f>
        <v/>
      </c>
      <c r="S29" s="58" t="n"/>
      <c r="T29" s="58">
        <f>(SUM(T5:T28))</f>
        <v/>
      </c>
    </row>
    <row r="30"/>
    <row r="31"/>
    <row r="32"/>
    <row r="33">
      <c r="K33" s="59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3"/>
    <col width="9.140625" customWidth="1" style="14" min="31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0.6684146486197828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0.07567879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9.471175166992569e-06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261.88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424316.81</v>
      </c>
      <c r="C7" s="88">
        <f>(D7/B7)</f>
        <v/>
      </c>
      <c r="D7" s="58" t="n">
        <v>4.0095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0.003885286847370923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P34" sqref="P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91.94041772381838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6.06579085</v>
      </c>
      <c r="C17" s="58">
        <f>(D17/B17)</f>
        <v/>
      </c>
      <c r="D17" s="58" t="n">
        <v>124.74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0.06385863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1.88358558</v>
      </c>
      <c r="C19" s="58">
        <f>(D19/B19)</f>
        <v/>
      </c>
      <c r="D19" s="58" t="n">
        <v>41.1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0.1100307651728104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0.25479664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6.496787999733187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0.00265246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0.5468142779714857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0.83347674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6"/>
    <col width="9.140625" customWidth="1" style="14" min="27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17.18391833590653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0.00157729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6"/>
    <col width="9.140625" customWidth="1" style="14" min="277" max="16384"/>
  </cols>
  <sheetData>
    <row r="1"/>
    <row r="2"/>
    <row r="3">
      <c r="I3" t="inlineStr">
        <is>
          <t>Actual Price :</t>
        </is>
      </c>
      <c r="J3" s="79" t="n">
        <v>2.801689320091606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0.00036776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0.351407052979226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0.004865009571478581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37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10.5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12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3"/>
    <col width="9.140625" customWidth="1" style="14" min="28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8.018216141402927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1.674e-05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0.5115790644556701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0.75249253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116.5108394</v>
      </c>
      <c r="C7" s="58">
        <f>(D7/B7)</f>
        <v/>
      </c>
      <c r="D7" s="58" t="n">
        <v>41.1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2024-01-20T09:30:07Z</dcterms:modified>
  <cp:lastModifiedBy>Tiko</cp:lastModifiedBy>
</cp:coreProperties>
</file>