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Q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17" l="1"/>
  <c r="C43" l="1"/>
  <c r="C20" l="1"/>
  <c r="C21" l="1"/>
  <c r="C16" l="1"/>
  <c r="C7" s="1"/>
  <c r="D22" l="1"/>
  <c r="D24"/>
  <c r="D46"/>
  <c r="Q3"/>
  <c r="D34"/>
  <c r="D35"/>
  <c r="D13"/>
  <c r="D12"/>
  <c r="N8"/>
  <c r="D23"/>
  <c r="D38"/>
  <c r="D20"/>
  <c r="D45"/>
  <c r="D14"/>
  <c r="D17"/>
  <c r="M8"/>
  <c r="D42"/>
  <c r="D36"/>
  <c r="D44"/>
  <c r="D31"/>
  <c r="N9"/>
  <c r="D48"/>
  <c r="D40"/>
  <c r="D30"/>
  <c r="D33"/>
  <c r="D27"/>
  <c r="D15"/>
  <c r="D43"/>
  <c r="D49"/>
  <c r="D26"/>
  <c r="D37"/>
  <c r="D39"/>
  <c r="D7"/>
  <c r="E7" s="1"/>
  <c r="D29"/>
  <c r="D28"/>
  <c r="D18"/>
  <c r="D32"/>
  <c r="D19"/>
  <c r="D50"/>
  <c r="D47"/>
  <c r="D41"/>
  <c r="M9"/>
  <c r="D25"/>
  <c r="D21"/>
  <c r="D16"/>
  <c r="N10" l="1"/>
  <c r="M10"/>
  <c r="N11" l="1"/>
  <c r="M11"/>
  <c r="N12" l="1"/>
  <c r="M12"/>
  <c r="N13" l="1"/>
  <c r="M13"/>
  <c r="M14" l="1"/>
  <c r="N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<sst xmlns="http://schemas.openxmlformats.org/spreadsheetml/2006/main" count="100" uniqueCount="62">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</sst>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1289.9941546857667</c:v>
                </c:pt>
                <c:pt idx="1">
                  <c:v>1204.3553794984093</c:v>
                </c:pt>
                <c:pt idx="2">
                  <c:v>260.77999999999997</c:v>
                </c:pt>
                <c:pt idx="3">
                  <c:v>224.56034276801299</c:v>
                </c:pt>
                <c:pt idx="4">
                  <c:v>946.79385334467941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 refreshError="1">
        <row r="4">
          <cell r="J4">
            <v>1204.3553794984093</v>
          </cell>
        </row>
      </sheetData>
      <sheetData sheetId="1" refreshError="1">
        <row r="4">
          <cell r="J4">
            <v>1289.9941546857667</v>
          </cell>
        </row>
      </sheetData>
      <sheetData sheetId="2" refreshError="1">
        <row r="2">
          <cell r="Y2">
            <v>61.82</v>
          </cell>
        </row>
      </sheetData>
      <sheetData sheetId="3" refreshError="1">
        <row r="4">
          <cell r="J4">
            <v>3.3958466135584562</v>
          </cell>
        </row>
      </sheetData>
      <sheetData sheetId="4" refreshError="1">
        <row r="47">
          <cell r="M47">
            <v>128.85000000000002</v>
          </cell>
          <cell r="O47">
            <v>1.4507755748675457</v>
          </cell>
        </row>
      </sheetData>
      <sheetData sheetId="5" refreshError="1">
        <row r="4">
          <cell r="C4">
            <v>-101.66666666666667</v>
          </cell>
        </row>
      </sheetData>
      <sheetData sheetId="6" refreshError="1">
        <row r="9">
          <cell r="E9">
            <v>1.6967935999999999</v>
          </cell>
        </row>
      </sheetData>
      <sheetData sheetId="7" refreshError="1">
        <row r="4">
          <cell r="J4">
            <v>47.599430779495982</v>
          </cell>
        </row>
      </sheetData>
      <sheetData sheetId="8" refreshError="1">
        <row r="4">
          <cell r="J4">
            <v>9.6537335818485062</v>
          </cell>
        </row>
      </sheetData>
      <sheetData sheetId="9" refreshError="1">
        <row r="4">
          <cell r="J4">
            <v>20.262986918028506</v>
          </cell>
        </row>
      </sheetData>
      <sheetData sheetId="10" refreshError="1">
        <row r="4">
          <cell r="J4">
            <v>12.021683437359286</v>
          </cell>
        </row>
      </sheetData>
      <sheetData sheetId="11" refreshError="1">
        <row r="4">
          <cell r="J4">
            <v>57.440210678767521</v>
          </cell>
        </row>
      </sheetData>
      <sheetData sheetId="12" refreshError="1">
        <row r="4">
          <cell r="J4">
            <v>2.4959166159534152</v>
          </cell>
        </row>
      </sheetData>
      <sheetData sheetId="13" refreshError="1">
        <row r="4">
          <cell r="J4">
            <v>158.07424884607053</v>
          </cell>
        </row>
      </sheetData>
      <sheetData sheetId="14" refreshError="1">
        <row r="4">
          <cell r="J4">
            <v>5.7756711316345895</v>
          </cell>
        </row>
      </sheetData>
      <sheetData sheetId="15" refreshError="1">
        <row r="4">
          <cell r="J4">
            <v>39.66274114966204</v>
          </cell>
        </row>
      </sheetData>
      <sheetData sheetId="16" refreshError="1">
        <row r="4">
          <cell r="J4">
            <v>6.2510806397939467</v>
          </cell>
        </row>
      </sheetData>
      <sheetData sheetId="17" refreshError="1">
        <row r="4">
          <cell r="J4">
            <v>11.294759964377231</v>
          </cell>
        </row>
      </sheetData>
      <sheetData sheetId="18" refreshError="1">
        <row r="4">
          <cell r="J4">
            <v>12.685298840218943</v>
          </cell>
        </row>
      </sheetData>
      <sheetData sheetId="19" refreshError="1">
        <row r="4">
          <cell r="J4">
            <v>8.2901128054276771</v>
          </cell>
        </row>
      </sheetData>
      <sheetData sheetId="20" refreshError="1">
        <row r="4">
          <cell r="J4">
            <v>11.948446011424389</v>
          </cell>
        </row>
      </sheetData>
      <sheetData sheetId="21" refreshError="1">
        <row r="4">
          <cell r="J4">
            <v>4.3954888879842198</v>
          </cell>
        </row>
      </sheetData>
      <sheetData sheetId="22" refreshError="1">
        <row r="4">
          <cell r="J4">
            <v>29.177518246598154</v>
          </cell>
        </row>
      </sheetData>
      <sheetData sheetId="23" refreshError="1">
        <row r="4">
          <cell r="J4">
            <v>44.004085705730255</v>
          </cell>
        </row>
      </sheetData>
      <sheetData sheetId="24" refreshError="1">
        <row r="4">
          <cell r="J4">
            <v>39.767540418163165</v>
          </cell>
        </row>
      </sheetData>
      <sheetData sheetId="25" refreshError="1">
        <row r="4">
          <cell r="J4">
            <v>51.966362907294872</v>
          </cell>
        </row>
      </sheetData>
      <sheetData sheetId="26" refreshError="1">
        <row r="4">
          <cell r="J4">
            <v>4.1080055737613179</v>
          </cell>
        </row>
      </sheetData>
      <sheetData sheetId="27" refreshError="1">
        <row r="4">
          <cell r="J4">
            <v>224.56034276801299</v>
          </cell>
        </row>
      </sheetData>
      <sheetData sheetId="28" refreshError="1">
        <row r="4">
          <cell r="J4">
            <v>0.96762442841329099</v>
          </cell>
        </row>
      </sheetData>
      <sheetData sheetId="29" refreshError="1">
        <row r="4">
          <cell r="J4">
            <v>12.084820216776809</v>
          </cell>
        </row>
      </sheetData>
      <sheetData sheetId="30" refreshError="1">
        <row r="4">
          <cell r="J4">
            <v>19.216454399340126</v>
          </cell>
        </row>
      </sheetData>
      <sheetData sheetId="31" refreshError="1">
        <row r="4">
          <cell r="J4">
            <v>4.2132083121301633</v>
          </cell>
        </row>
      </sheetData>
      <sheetData sheetId="32" refreshError="1">
        <row r="4">
          <cell r="J4">
            <v>2.3902795597050637</v>
          </cell>
        </row>
      </sheetData>
      <sheetData sheetId="33" refreshError="1">
        <row r="4">
          <cell r="J4">
            <v>2.4657948385617772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4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260.78</f>
        <v>260.77999999999997</v>
      </c>
      <c r="P2" t="s">
        <v>8</v>
      </c>
      <c r="Q2" s="10">
        <f>N2+K2+H2</f>
        <v>309.24999999999994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7.8206923959692046E-2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3954.253464301803</v>
      </c>
      <c r="D7" s="20">
        <f>(C7*[1]Feuil1!$K$2-C4)/C4</f>
        <v>0.45866607343931787</v>
      </c>
      <c r="E7" s="31">
        <f>C7-C7/(1+D7)</f>
        <v>1243.3838990844115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1289.9941546857667</v>
      </c>
    </row>
    <row r="9" spans="2:20">
      <c r="M9" s="17" t="str">
        <f>IF(C13&gt;C7*[2]Params!F8,B13,"Others")</f>
        <v>ETH</v>
      </c>
      <c r="N9" s="18">
        <f>IF(C13&gt;C7*0.1,C13,C7)</f>
        <v>1204.3553794984093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260.77999999999997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224.56034276801299</v>
      </c>
    </row>
    <row r="12" spans="2:20">
      <c r="B12" s="7" t="s">
        <v>4</v>
      </c>
      <c r="C12" s="1">
        <f>[2]BTC!J4</f>
        <v>1289.9941546857667</v>
      </c>
      <c r="D12" s="20">
        <f>C12/$C$7</f>
        <v>0.32622950610818752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946.79385334467941</v>
      </c>
    </row>
    <row r="13" spans="2:20">
      <c r="B13" s="7" t="s">
        <v>19</v>
      </c>
      <c r="C13" s="1">
        <f>[2]ETH!J4</f>
        <v>1204.3553794984093</v>
      </c>
      <c r="D13" s="20">
        <f t="shared" ref="D13:D50" si="0">C13/$C$7</f>
        <v>0.30457212476920992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260.77999999999997</v>
      </c>
      <c r="D14" s="20">
        <f t="shared" si="0"/>
        <v>6.59492372844252E-2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224.56034276801299</v>
      </c>
      <c r="D15" s="20">
        <f t="shared" si="0"/>
        <v>5.6789567182604285E-2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158.07424884607053</v>
      </c>
      <c r="D16" s="20">
        <f t="shared" si="0"/>
        <v>3.9975750232789257E-2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3.2585164598888675E-2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101.66666666666667</v>
      </c>
      <c r="D18" s="20">
        <f>C18/$C$7</f>
        <v>2.571071065233746E-2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1.5633798024860673E-2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57.440210678767521</v>
      </c>
      <c r="D20" s="20">
        <f t="shared" si="0"/>
        <v>1.452618331053537E-2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51.966362907294872</v>
      </c>
      <c r="D21" s="20">
        <f t="shared" si="0"/>
        <v>1.3141889708496595E-2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47.599430779495982</v>
      </c>
      <c r="D22" s="20">
        <f t="shared" si="0"/>
        <v>1.2037526478566428E-2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44.004085705730255</v>
      </c>
      <c r="D23" s="20">
        <f t="shared" si="0"/>
        <v>1.1128291623941206E-2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39.767540418163165</v>
      </c>
      <c r="D24" s="20">
        <f t="shared" si="0"/>
        <v>1.0056902213572408E-2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1.2209637150441172E-2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39.66274114966204</v>
      </c>
      <c r="D26" s="20">
        <f t="shared" si="0"/>
        <v>1.0030399292237892E-2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29.177518246598154</v>
      </c>
      <c r="D27" s="20">
        <f t="shared" si="0"/>
        <v>7.3787678281139191E-3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20.262986918028506</v>
      </c>
      <c r="D28" s="20">
        <f t="shared" si="0"/>
        <v>5.1243520682117717E-3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19.216454399340126</v>
      </c>
      <c r="D29" s="20">
        <f t="shared" si="0"/>
        <v>4.8596921195928318E-3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12.685298840218943</v>
      </c>
      <c r="D30" s="20">
        <f t="shared" si="0"/>
        <v>3.2080135870750938E-3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11.948446011424389</v>
      </c>
      <c r="D31" s="20">
        <f t="shared" si="0"/>
        <v>3.02166922765385E-3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12.021683437359286</v>
      </c>
      <c r="D32" s="20">
        <f t="shared" si="0"/>
        <v>3.0401904040518904E-3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12.084820216776809</v>
      </c>
      <c r="D33" s="20">
        <f t="shared" si="0"/>
        <v>3.056157205367868E-3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11.294759964377231</v>
      </c>
      <c r="D34" s="20">
        <f t="shared" si="0"/>
        <v>2.8563571016233607E-3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9.6537335818485062</v>
      </c>
      <c r="D35" s="20">
        <f t="shared" si="0"/>
        <v>2.4413542705343629E-3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2.2760301233216767E-3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8.2901128054276771</v>
      </c>
      <c r="D37" s="20">
        <f t="shared" si="0"/>
        <v>2.0965051634320186E-3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6.2510806397939467</v>
      </c>
      <c r="D38" s="20">
        <f t="shared" si="0"/>
        <v>1.5808497599426625E-3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5.7756711316345895</v>
      </c>
      <c r="D39" s="20">
        <f t="shared" si="0"/>
        <v>1.4606223864444135E-3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4.3954888879842198</v>
      </c>
      <c r="D40" s="20">
        <f t="shared" si="0"/>
        <v>1.1115850128641982E-3</v>
      </c>
    </row>
    <row r="41" spans="2:14">
      <c r="B41" s="22" t="s">
        <v>56</v>
      </c>
      <c r="C41" s="9">
        <f>[2]SHIB!$J$4</f>
        <v>4.1080055737613179</v>
      </c>
      <c r="D41" s="20">
        <f t="shared" si="0"/>
        <v>1.0388827147393453E-3</v>
      </c>
    </row>
    <row r="42" spans="2:14">
      <c r="B42" s="22" t="s">
        <v>37</v>
      </c>
      <c r="C42" s="9">
        <f>[2]GRT!$J$4</f>
        <v>4.2132083121301633</v>
      </c>
      <c r="D42" s="20">
        <f t="shared" si="0"/>
        <v>1.0654876704708366E-3</v>
      </c>
    </row>
    <row r="43" spans="2:14">
      <c r="B43" s="7" t="s">
        <v>28</v>
      </c>
      <c r="C43" s="1">
        <f>[2]ATLAS!O47</f>
        <v>1.4507755748675457</v>
      </c>
      <c r="D43" s="20">
        <f t="shared" si="0"/>
        <v>3.6688987895309517E-4</v>
      </c>
    </row>
    <row r="44" spans="2:14">
      <c r="B44" s="7" t="s">
        <v>25</v>
      </c>
      <c r="C44" s="1">
        <f>[2]POLIS!J4</f>
        <v>3.3958466135584562</v>
      </c>
      <c r="D44" s="20">
        <f t="shared" si="0"/>
        <v>8.5878324295988345E-4</v>
      </c>
    </row>
    <row r="45" spans="2:14">
      <c r="B45" s="22" t="s">
        <v>36</v>
      </c>
      <c r="C45" s="9">
        <f>[2]AMP!$J$4</f>
        <v>2.4959166159534152</v>
      </c>
      <c r="D45" s="20">
        <f t="shared" si="0"/>
        <v>6.3119793368989711E-4</v>
      </c>
    </row>
    <row r="46" spans="2:14">
      <c r="B46" s="22" t="s">
        <v>40</v>
      </c>
      <c r="C46" s="9">
        <f>[2]SHPING!$J$4</f>
        <v>2.4657948385617772</v>
      </c>
      <c r="D46" s="20">
        <f t="shared" si="0"/>
        <v>6.2358037005530171E-4</v>
      </c>
    </row>
    <row r="47" spans="2:14">
      <c r="B47" s="22" t="s">
        <v>50</v>
      </c>
      <c r="C47" s="9">
        <f>[2]KAVA!$J$4</f>
        <v>2.3902795597050637</v>
      </c>
      <c r="D47" s="20">
        <f t="shared" si="0"/>
        <v>6.0448314233875543E-4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4.2910592740660349E-4</v>
      </c>
    </row>
    <row r="49" spans="2:4">
      <c r="B49" s="22" t="s">
        <v>43</v>
      </c>
      <c r="C49" s="9">
        <f>[2]TRX!$J$4</f>
        <v>0.96762442841329099</v>
      </c>
      <c r="D49" s="20">
        <f t="shared" si="0"/>
        <v>2.4470470523672996E-4</v>
      </c>
    </row>
    <row r="50" spans="2:4">
      <c r="B50" s="7" t="s">
        <v>5</v>
      </c>
      <c r="C50" s="1">
        <f>H$2</f>
        <v>0.19</v>
      </c>
      <c r="D50" s="20">
        <f t="shared" si="0"/>
        <v>4.8049524825679843E-5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2023-12-05T20:25:58Z</dcterms:modified>
</cp:coreProperties>
</file>