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6" l="1"/>
  <c r="C43" l="1"/>
  <c r="C16" l="1"/>
  <c r="C15" l="1"/>
  <c r="C13"/>
  <c r="C12" l="1"/>
  <c r="C28" l="1"/>
  <c r="C18" l="1"/>
  <c r="C34" l="1"/>
  <c r="C25" l="1"/>
  <c r="C7" l="1"/>
  <c r="D25" s="1"/>
  <c r="D12" l="1"/>
  <c r="D14"/>
  <c r="D19"/>
  <c r="D27"/>
  <c r="M8"/>
  <c r="D38"/>
  <c r="D43"/>
  <c r="D23"/>
  <c r="D41"/>
  <c r="D15"/>
  <c r="D34"/>
  <c r="D13"/>
  <c r="Q3"/>
  <c r="D26"/>
  <c r="D37"/>
  <c r="D7"/>
  <c r="E7" s="1"/>
  <c r="D18"/>
  <c r="D30"/>
  <c r="D17"/>
  <c r="D33"/>
  <c r="D24"/>
  <c r="D22"/>
  <c r="D51"/>
  <c r="D46"/>
  <c r="D28"/>
  <c r="D44"/>
  <c r="M9"/>
  <c r="D35"/>
  <c r="D42"/>
  <c r="D31"/>
  <c r="D48"/>
  <c r="D49"/>
  <c r="D50"/>
  <c r="D47"/>
  <c r="D16"/>
  <c r="D20"/>
  <c r="D39"/>
  <c r="D21"/>
  <c r="D36"/>
  <c r="N8"/>
  <c r="N9"/>
  <c r="D40"/>
  <c r="D29"/>
  <c r="D45"/>
  <c r="D32"/>
  <c r="N10" l="1"/>
  <c r="M10"/>
  <c r="M11" l="1"/>
  <c r="N11"/>
  <c r="M12" l="1"/>
  <c r="N12"/>
  <c r="M13" l="1"/>
  <c r="N13"/>
  <c r="N14" l="1"/>
  <c r="M14"/>
  <c r="M15" l="1"/>
  <c r="N15"/>
  <c r="M16" l="1"/>
  <c r="N16"/>
  <c r="N17" l="1"/>
  <c r="M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N32" l="1"/>
  <c r="M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<sst xmlns="http://schemas.openxmlformats.org/spreadsheetml/2006/main" count="103" uniqueCount="63">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</sst>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1250.1926884616403</c:v>
                </c:pt>
                <c:pt idx="1">
                  <c:v>1224.2160485942197</c:v>
                </c:pt>
                <c:pt idx="2">
                  <c:v>352.9</c:v>
                </c:pt>
                <c:pt idx="3">
                  <c:v>279.55926650801035</c:v>
                </c:pt>
                <c:pt idx="4">
                  <c:v>1068.5011440494413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1250.1926884616403</v>
          </cell>
        </row>
      </sheetData>
      <sheetData sheetId="1">
        <row r="4">
          <cell r="J4">
            <v>1224.2160485942197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3.2293331133166459</v>
          </cell>
        </row>
      </sheetData>
      <sheetData sheetId="4">
        <row r="47">
          <cell r="M47">
            <v>117.75</v>
          </cell>
          <cell r="O47">
            <v>1.7273908186506262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43.51334537281474</v>
          </cell>
        </row>
      </sheetData>
      <sheetData sheetId="8">
        <row r="4">
          <cell r="J4">
            <v>12.566188288364746</v>
          </cell>
        </row>
      </sheetData>
      <sheetData sheetId="9">
        <row r="4">
          <cell r="J4">
            <v>23.31908686445675</v>
          </cell>
        </row>
      </sheetData>
      <sheetData sheetId="10">
        <row r="4">
          <cell r="J4">
            <v>14.326713882382032</v>
          </cell>
        </row>
      </sheetData>
      <sheetData sheetId="11">
        <row r="4">
          <cell r="J4">
            <v>57.536009905175547</v>
          </cell>
        </row>
      </sheetData>
      <sheetData sheetId="12">
        <row r="4">
          <cell r="J4">
            <v>3.7619147331226768</v>
          </cell>
        </row>
      </sheetData>
      <sheetData sheetId="13">
        <row r="4">
          <cell r="J4">
            <v>172.78730532675519</v>
          </cell>
        </row>
      </sheetData>
      <sheetData sheetId="14">
        <row r="4">
          <cell r="J4">
            <v>5.8511236877511958</v>
          </cell>
        </row>
      </sheetData>
      <sheetData sheetId="15">
        <row r="4">
          <cell r="J4">
            <v>40.857829414228867</v>
          </cell>
        </row>
      </sheetData>
      <sheetData sheetId="16">
        <row r="4">
          <cell r="J4">
            <v>6.0958466826389701</v>
          </cell>
        </row>
      </sheetData>
      <sheetData sheetId="17">
        <row r="4">
          <cell r="J4">
            <v>9.5262365980714634</v>
          </cell>
        </row>
      </sheetData>
      <sheetData sheetId="18">
        <row r="4">
          <cell r="J4">
            <v>12.162854997104526</v>
          </cell>
        </row>
      </sheetData>
      <sheetData sheetId="19">
        <row r="4">
          <cell r="J4">
            <v>7.9027943301684145</v>
          </cell>
        </row>
      </sheetData>
      <sheetData sheetId="20">
        <row r="4">
          <cell r="J4">
            <v>11.823128729212289</v>
          </cell>
        </row>
      </sheetData>
      <sheetData sheetId="21">
        <row r="4">
          <cell r="J4">
            <v>3.9974868787323965</v>
          </cell>
        </row>
      </sheetData>
      <sheetData sheetId="22">
        <row r="4">
          <cell r="J4">
            <v>21.200845753807016</v>
          </cell>
        </row>
      </sheetData>
      <sheetData sheetId="23">
        <row r="4">
          <cell r="J4">
            <v>48.029786502152071</v>
          </cell>
        </row>
      </sheetData>
      <sheetData sheetId="24">
        <row r="4">
          <cell r="J4">
            <v>40.722430355705285</v>
          </cell>
        </row>
      </sheetData>
      <sheetData sheetId="25">
        <row r="4">
          <cell r="J4">
            <v>46.644028577529696</v>
          </cell>
        </row>
      </sheetData>
      <sheetData sheetId="26">
        <row r="4">
          <cell r="J4">
            <v>2.255945470592279</v>
          </cell>
        </row>
      </sheetData>
      <sheetData sheetId="27">
        <row r="4">
          <cell r="J4">
            <v>4.8156178528612177</v>
          </cell>
        </row>
      </sheetData>
      <sheetData sheetId="28">
        <row r="4">
          <cell r="J4">
            <v>279.55926650801035</v>
          </cell>
        </row>
      </sheetData>
      <sheetData sheetId="29">
        <row r="4">
          <cell r="J4">
            <v>0.95690756953336964</v>
          </cell>
        </row>
      </sheetData>
      <sheetData sheetId="30">
        <row r="4">
          <cell r="J4">
            <v>12.644905351043068</v>
          </cell>
        </row>
      </sheetData>
      <sheetData sheetId="31">
        <row r="4">
          <cell r="J4">
            <v>19.172754151705192</v>
          </cell>
        </row>
      </sheetData>
      <sheetData sheetId="32">
        <row r="4">
          <cell r="J4">
            <v>4.3830140268033437</v>
          </cell>
        </row>
      </sheetData>
      <sheetData sheetId="33">
        <row r="4">
          <cell r="J4">
            <v>2.3971873431265145</v>
          </cell>
        </row>
      </sheetData>
      <sheetData sheetId="34">
        <row r="4">
          <cell r="J4">
            <v>3.4863378716353632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352.9</f>
        <v>352.9</v>
      </c>
      <c r="P2" t="s">
        <v>8</v>
      </c>
      <c r="Q2" s="10">
        <f>N2+K2+H2</f>
        <v>451.21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0.10808946842185088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4174.41224004378</v>
      </c>
      <c r="D7" s="20">
        <f>(C7*[1]Feuil1!$K$2-C4)/C4</f>
        <v>0.49660886015447786</v>
      </c>
      <c r="E7" s="31">
        <f>C7-C7/(1+D7)</f>
        <v>1385.1649282158232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1250.1926884616403</v>
      </c>
    </row>
    <row r="9" spans="2:20">
      <c r="M9" s="17" t="str">
        <f>IF(C13&gt;C7*[2]Params!F8,B13,"Others")</f>
        <v>BTC</v>
      </c>
      <c r="N9" s="18">
        <f>IF(C13&gt;C7*0.1,C13,C7)</f>
        <v>1224.2160485942197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279.55926650801035</v>
      </c>
    </row>
    <row r="12" spans="2:20">
      <c r="B12" s="7" t="s">
        <v>19</v>
      </c>
      <c r="C12" s="1">
        <f>[2]ETH!J4</f>
        <v>1250.1926884616403</v>
      </c>
      <c r="D12" s="20">
        <f>C12/$C$7</f>
        <v>0.29948951291129039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1068.5011440494413</v>
      </c>
    </row>
    <row r="13" spans="2:20">
      <c r="B13" s="7" t="s">
        <v>4</v>
      </c>
      <c r="C13" s="1">
        <f>[2]BTC!J4</f>
        <v>1224.2160485942197</v>
      </c>
      <c r="D13" s="20">
        <f t="shared" ref="D13:D51" si="0">C13/$C$7</f>
        <v>0.29326668718789034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</v>
      </c>
      <c r="D14" s="20">
        <f t="shared" si="0"/>
        <v>8.4538847556727859E-2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279.55926650801035</v>
      </c>
      <c r="D15" s="20">
        <f t="shared" si="0"/>
        <v>6.6969731409439917E-2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172.78730532675519</v>
      </c>
      <c r="D16" s="20">
        <f t="shared" si="0"/>
        <v>4.1392008117756729E-2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3.3537655590654296E-2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2.8207563898568166E-2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1.4984145408538757E-2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57.536009905175547</v>
      </c>
      <c r="D20" s="20">
        <f t="shared" si="0"/>
        <v>1.3783020601858939E-2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1.1977734139519391E-2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1.1572886725603637E-2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48.029786502152071</v>
      </c>
      <c r="D23" s="20">
        <f t="shared" si="0"/>
        <v>1.150576027001309E-2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46.644028577529696</v>
      </c>
      <c r="D24" s="20">
        <f t="shared" si="0"/>
        <v>1.1173795469955911E-2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43.51334537281474</v>
      </c>
      <c r="D25" s="20">
        <f t="shared" si="0"/>
        <v>1.0423825647933226E-2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40.857829414228867</v>
      </c>
      <c r="D26" s="20">
        <f t="shared" si="0"/>
        <v>9.7876843648293729E-3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40.722430355705285</v>
      </c>
      <c r="D27" s="20">
        <f t="shared" si="0"/>
        <v>9.7552488863146391E-3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23.31908686445675</v>
      </c>
      <c r="D28" s="20">
        <f t="shared" si="0"/>
        <v>5.586196456776436E-3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21.200845753807016</v>
      </c>
      <c r="D29" s="20">
        <f t="shared" si="0"/>
        <v>5.0787618794411807E-3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19.172754151705192</v>
      </c>
      <c r="D30" s="20">
        <f t="shared" si="0"/>
        <v>4.5929230390298285E-3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14.326713882382032</v>
      </c>
      <c r="D31" s="20">
        <f t="shared" si="0"/>
        <v>3.4320313995226735E-3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12.566188288364746</v>
      </c>
      <c r="D32" s="20">
        <f t="shared" si="0"/>
        <v>3.0102892493035034E-3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12.644905351043068</v>
      </c>
      <c r="D33" s="20">
        <f t="shared" si="0"/>
        <v>3.0291462902835996E-3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9.5262365980714634</v>
      </c>
      <c r="D34" s="20">
        <f t="shared" si="0"/>
        <v>2.2820545864371926E-3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12.162854997104526</v>
      </c>
      <c r="D35" s="20">
        <f t="shared" si="0"/>
        <v>2.9136688706568581E-3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11.823128729212289</v>
      </c>
      <c r="D36" s="20">
        <f t="shared" si="0"/>
        <v>2.8322858523163711E-3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2.5153241692990724E-3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7.9027943301684145</v>
      </c>
      <c r="D38" s="20">
        <f t="shared" si="0"/>
        <v>1.89315138892117E-3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6.0958466826389701</v>
      </c>
      <c r="D39" s="20">
        <f t="shared" si="0"/>
        <v>1.4602886183984164E-3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5.8511236877511958</v>
      </c>
      <c r="D40" s="20">
        <f t="shared" si="0"/>
        <v>1.401664078986562E-3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4.3830140268033437</v>
      </c>
      <c r="D41" s="20">
        <f t="shared" si="0"/>
        <v>1.0499715348566954E-3</v>
      </c>
    </row>
    <row r="42" spans="2:14">
      <c r="B42" s="22" t="s">
        <v>56</v>
      </c>
      <c r="C42" s="9">
        <f>[2]SHIB!$J$4</f>
        <v>4.8156178528612177</v>
      </c>
      <c r="D42" s="20">
        <f t="shared" si="0"/>
        <v>1.1536038071818975E-3</v>
      </c>
    </row>
    <row r="43" spans="2:14">
      <c r="B43" s="22" t="s">
        <v>23</v>
      </c>
      <c r="C43" s="9">
        <f>[2]LUNA!J4</f>
        <v>3.9974868787323965</v>
      </c>
      <c r="D43" s="20">
        <f t="shared" si="0"/>
        <v>9.5761670119347676E-4</v>
      </c>
    </row>
    <row r="44" spans="2:14">
      <c r="B44" s="22" t="s">
        <v>36</v>
      </c>
      <c r="C44" s="9">
        <f>[2]AMP!$J$4</f>
        <v>3.7619147331226768</v>
      </c>
      <c r="D44" s="20">
        <f t="shared" si="0"/>
        <v>9.0118429057768927E-4</v>
      </c>
    </row>
    <row r="45" spans="2:14">
      <c r="B45" s="7" t="s">
        <v>25</v>
      </c>
      <c r="C45" s="1">
        <f>[2]POLIS!J4</f>
        <v>3.2293331133166459</v>
      </c>
      <c r="D45" s="20">
        <f t="shared" si="0"/>
        <v>7.7360186958506461E-4</v>
      </c>
    </row>
    <row r="46" spans="2:14">
      <c r="B46" s="22" t="s">
        <v>40</v>
      </c>
      <c r="C46" s="9">
        <f>[2]SHPING!$J$4</f>
        <v>3.4863378716353632</v>
      </c>
      <c r="D46" s="20">
        <f t="shared" si="0"/>
        <v>8.3516856293972528E-4</v>
      </c>
    </row>
    <row r="47" spans="2:14">
      <c r="B47" s="22" t="s">
        <v>50</v>
      </c>
      <c r="C47" s="9">
        <f>[2]KAVA!$J$4</f>
        <v>2.3971873431265145</v>
      </c>
      <c r="D47" s="20">
        <f t="shared" si="0"/>
        <v>5.7425745357180479E-4</v>
      </c>
    </row>
    <row r="48" spans="2:14">
      <c r="B48" s="22" t="s">
        <v>62</v>
      </c>
      <c r="C48" s="10">
        <f>[2]SEI!$J$4</f>
        <v>2.255945470592279</v>
      </c>
      <c r="D48" s="20">
        <f t="shared" si="0"/>
        <v>5.4042230160014561E-4</v>
      </c>
    </row>
    <row r="49" spans="2:4">
      <c r="B49" s="7" t="s">
        <v>28</v>
      </c>
      <c r="C49" s="1">
        <f>[2]ATLAS!O47</f>
        <v>1.7273908186506262</v>
      </c>
      <c r="D49" s="20">
        <f t="shared" si="0"/>
        <v>4.1380455961687908E-4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4.0647485260876016E-4</v>
      </c>
    </row>
    <row r="51" spans="2:4">
      <c r="B51" s="22" t="s">
        <v>43</v>
      </c>
      <c r="C51" s="9">
        <f>[2]TRX!$J$4</f>
        <v>0.95690756953336964</v>
      </c>
      <c r="D51" s="20">
        <f t="shared" si="0"/>
        <v>2.2923168927928733E-4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2023-12-17T00:09:00Z</dcterms:modified>
</cp:coreProperties>
</file>