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3" l="1"/>
  <c r="C14" l="1"/>
  <c r="C7" l="1"/>
  <c r="M9" l="1"/>
  <c r="D33"/>
  <c r="D28"/>
  <c r="D29"/>
  <c r="D21"/>
  <c r="M8"/>
  <c r="D50"/>
  <c r="D37"/>
  <c r="D17"/>
  <c r="D43"/>
  <c r="D26"/>
  <c r="D22"/>
  <c r="D24"/>
  <c r="D18"/>
  <c r="D27"/>
  <c r="D7"/>
  <c r="E7" s="1"/>
  <c r="D40"/>
  <c r="D45"/>
  <c r="D32"/>
  <c r="D34"/>
  <c r="Q3"/>
  <c r="N9"/>
  <c r="D15"/>
  <c r="D12"/>
  <c r="D16"/>
  <c r="D42"/>
  <c r="D46"/>
  <c r="D19"/>
  <c r="D38"/>
  <c r="D20"/>
  <c r="D41"/>
  <c r="D35"/>
  <c r="D25"/>
  <c r="D47"/>
  <c r="D23"/>
  <c r="D44"/>
  <c r="D48"/>
  <c r="D39"/>
  <c r="D36"/>
  <c r="D49"/>
  <c r="D31"/>
  <c r="N8"/>
  <c r="D30"/>
  <c r="D13"/>
  <c r="D14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<sst xmlns="http://schemas.openxmlformats.org/spreadsheetml/2006/main" count="97" uniqueCount="60">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</sst>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952.99715405760662</c:v>
                </c:pt>
                <c:pt idx="1">
                  <c:v>851.90001268343838</c:v>
                </c:pt>
                <c:pt idx="2">
                  <c:v>183.49399646556455</c:v>
                </c:pt>
                <c:pt idx="3">
                  <c:v>707.5360637284731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952.99715405760662</v>
          </cell>
        </row>
      </sheetData>
      <sheetData sheetId="1">
        <row r="4">
          <cell r="J4">
            <v>851.90001268343838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0.58097519463291436</v>
          </cell>
        </row>
      </sheetData>
      <sheetData sheetId="4">
        <row r="46">
          <cell r="M46">
            <v>79.390000000000015</v>
          </cell>
          <cell r="O46">
            <v>0.8502757735598454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30.383907098997135</v>
          </cell>
        </row>
      </sheetData>
      <sheetData sheetId="8">
        <row r="4">
          <cell r="J4">
            <v>6.9151397597570075</v>
          </cell>
        </row>
      </sheetData>
      <sheetData sheetId="9">
        <row r="4">
          <cell r="J4">
            <v>18.613217617925251</v>
          </cell>
        </row>
      </sheetData>
      <sheetData sheetId="10">
        <row r="4">
          <cell r="J4">
            <v>10.902704274887286</v>
          </cell>
        </row>
      </sheetData>
      <sheetData sheetId="11">
        <row r="4">
          <cell r="J4">
            <v>36.167438039562214</v>
          </cell>
        </row>
      </sheetData>
      <sheetData sheetId="12">
        <row r="4">
          <cell r="J4">
            <v>2.5468958995331734</v>
          </cell>
        </row>
      </sheetData>
      <sheetData sheetId="13">
        <row r="4">
          <cell r="J4">
            <v>139.40388847509877</v>
          </cell>
        </row>
      </sheetData>
      <sheetData sheetId="14">
        <row r="4">
          <cell r="J4">
            <v>5.0066832611859784</v>
          </cell>
        </row>
      </sheetData>
      <sheetData sheetId="15">
        <row r="4">
          <cell r="J4">
            <v>30.914721642096502</v>
          </cell>
        </row>
      </sheetData>
      <sheetData sheetId="16">
        <row r="4">
          <cell r="J4">
            <v>4.0069656850854853</v>
          </cell>
        </row>
      </sheetData>
      <sheetData sheetId="17">
        <row r="4">
          <cell r="J4">
            <v>6.9444222092595718</v>
          </cell>
        </row>
      </sheetData>
      <sheetData sheetId="18">
        <row r="4">
          <cell r="J4">
            <v>9.1001465106413448</v>
          </cell>
        </row>
      </sheetData>
      <sheetData sheetId="19">
        <row r="4">
          <cell r="J4">
            <v>9.1912328461979964</v>
          </cell>
        </row>
      </sheetData>
      <sheetData sheetId="20">
        <row r="4">
          <cell r="J4">
            <v>11.487285435277933</v>
          </cell>
        </row>
      </sheetData>
      <sheetData sheetId="21">
        <row r="4">
          <cell r="J4">
            <v>1.3734457880565596</v>
          </cell>
        </row>
      </sheetData>
      <sheetData sheetId="22">
        <row r="4">
          <cell r="J4">
            <v>28.124137962658779</v>
          </cell>
        </row>
      </sheetData>
      <sheetData sheetId="23">
        <row r="4">
          <cell r="J4">
            <v>34.717430877594381</v>
          </cell>
        </row>
      </sheetData>
      <sheetData sheetId="24">
        <row r="4">
          <cell r="J4">
            <v>23.791374988538912</v>
          </cell>
        </row>
      </sheetData>
      <sheetData sheetId="25">
        <row r="4">
          <cell r="J4">
            <v>27.38183678241576</v>
          </cell>
        </row>
      </sheetData>
      <sheetData sheetId="26">
        <row r="4">
          <cell r="J4">
            <v>3.4505807076378763</v>
          </cell>
        </row>
      </sheetData>
      <sheetData sheetId="27">
        <row r="4">
          <cell r="J4">
            <v>183.49399646556455</v>
          </cell>
        </row>
      </sheetData>
      <sheetData sheetId="28">
        <row r="4">
          <cell r="J4">
            <v>0.7579718470664476</v>
          </cell>
        </row>
      </sheetData>
      <sheetData sheetId="29">
        <row r="4">
          <cell r="J4">
            <v>9.7537765570730173</v>
          </cell>
        </row>
      </sheetData>
      <sheetData sheetId="30">
        <row r="4">
          <cell r="J4">
            <v>15.262676659549486</v>
          </cell>
        </row>
      </sheetData>
      <sheetData sheetId="31">
        <row r="4">
          <cell r="J4">
            <v>4.5340593242751686</v>
          </cell>
        </row>
      </sheetData>
      <sheetData sheetId="32">
        <row r="4">
          <cell r="J4">
            <v>2.5072987998123675</v>
          </cell>
        </row>
      </sheetData>
      <sheetData sheetId="33">
        <row r="4">
          <cell r="J4">
            <v>1.6403577438545651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2.8430212565933487E-2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2720.3454712355083</v>
      </c>
      <c r="D7" s="20">
        <f>(C7*[1]Feuil1!$K$2-C4)/C4</f>
        <v>2.2686267381769976E-2</v>
      </c>
      <c r="E7" s="31">
        <f>C7-C7/(1+D7)</f>
        <v>60.345471235508285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952.99715405760662</v>
      </c>
    </row>
    <row r="9" spans="2:20">
      <c r="M9" s="17" t="str">
        <f>IF(C13&gt;C7*[2]Params!F8,B13,"Others")</f>
        <v>BTC</v>
      </c>
      <c r="N9" s="18">
        <f>IF(C13&gt;C7*0.1,C13,C7)</f>
        <v>851.90001268343838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183.49399646556455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707.5360637284731</v>
      </c>
    </row>
    <row r="12" spans="2:20">
      <c r="B12" s="7" t="s">
        <v>19</v>
      </c>
      <c r="C12" s="1">
        <f>[2]ETH!J4</f>
        <v>952.99715405760662</v>
      </c>
      <c r="D12" s="20">
        <f>C12/$C$7</f>
        <v>0.35032210582605922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851.90001268343838</v>
      </c>
      <c r="D13" s="20">
        <f t="shared" ref="D13:D50" si="0">C13/$C$7</f>
        <v>0.31315875931615705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183.49399646556455</v>
      </c>
      <c r="D14" s="20">
        <f t="shared" si="0"/>
        <v>6.7452460875208786E-2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139.40388847509877</v>
      </c>
      <c r="D15" s="20">
        <f t="shared" si="0"/>
        <v>5.1244920893001596E-2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2.9183793323111714E-2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2.5419565540914155E-2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1.3796041861901781E-2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36.167438039562214</v>
      </c>
      <c r="D19" s="20">
        <f>C19/$C$7</f>
        <v>1.3295163581975465E-2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34.717430877594381</v>
      </c>
      <c r="D20" s="20">
        <f t="shared" si="0"/>
        <v>1.276214041366836E-2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28.124137962658779</v>
      </c>
      <c r="D21" s="20">
        <f t="shared" si="0"/>
        <v>1.0338443502870812E-2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30.914721642096502</v>
      </c>
      <c r="D22" s="20">
        <f t="shared" si="0"/>
        <v>1.1364263094148796E-2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30.383907098997135</v>
      </c>
      <c r="D23" s="20">
        <f t="shared" si="0"/>
        <v>1.1169135472046341E-2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27.38183678241576</v>
      </c>
      <c r="D24" s="20">
        <f t="shared" si="0"/>
        <v>1.0065573314840655E-2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23.791374988538912</v>
      </c>
      <c r="D25" s="20">
        <f t="shared" si="0"/>
        <v>8.7457182332556851E-3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8.5797926207510679E-3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8.3322750387185458E-3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6.0543780832806376E-3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18.613217617925251</v>
      </c>
      <c r="D29" s="20">
        <f t="shared" si="0"/>
        <v>6.8422256712385963E-3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15.262676659549486</v>
      </c>
      <c r="D30" s="20">
        <f t="shared" si="0"/>
        <v>5.6105655773998385E-3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11.487285435277933</v>
      </c>
      <c r="D31" s="20">
        <f t="shared" si="0"/>
        <v>4.2227303688971221E-3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10.902704274887286</v>
      </c>
      <c r="D32" s="20">
        <f t="shared" si="0"/>
        <v>4.0078381184194111E-3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9.7537765570730173</v>
      </c>
      <c r="D33" s="20">
        <f t="shared" si="0"/>
        <v>3.5854918649884247E-3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9.1001465106413448</v>
      </c>
      <c r="D34" s="20">
        <f t="shared" si="0"/>
        <v>3.3452172184984656E-3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9.1912328461979964</v>
      </c>
      <c r="D35" s="20">
        <f t="shared" si="0"/>
        <v>3.378700589092305E-3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6.9151397597570075</v>
      </c>
      <c r="D36" s="20">
        <f t="shared" si="0"/>
        <v>2.5420079298297121E-3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6.9444222092595718</v>
      </c>
      <c r="D37" s="20">
        <f t="shared" si="0"/>
        <v>2.5527721690824807E-3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1.985041994518242E-3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4.5340593242751686</v>
      </c>
      <c r="D39" s="20">
        <f t="shared" si="0"/>
        <v>1.6667218822820765E-3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4.0069656850854853</v>
      </c>
      <c r="D40" s="20">
        <f t="shared" si="0"/>
        <v>1.4729620658311565E-3</v>
      </c>
    </row>
    <row r="41" spans="2:14">
      <c r="B41" s="22" t="s">
        <v>51</v>
      </c>
      <c r="C41" s="9">
        <f>[2]DOGE!$J$4</f>
        <v>5.0066832611859784</v>
      </c>
      <c r="D41" s="20">
        <f t="shared" si="0"/>
        <v>1.840458616056613E-3</v>
      </c>
    </row>
    <row r="42" spans="2:14">
      <c r="B42" s="22" t="s">
        <v>56</v>
      </c>
      <c r="C42" s="9">
        <f>[2]SHIB!$J$4</f>
        <v>3.4505807076378763</v>
      </c>
      <c r="D42" s="20">
        <f t="shared" si="0"/>
        <v>1.2684347426177142E-3</v>
      </c>
    </row>
    <row r="43" spans="2:14">
      <c r="B43" s="22" t="s">
        <v>50</v>
      </c>
      <c r="C43" s="9">
        <f>[2]KAVA!$J$4</f>
        <v>2.5072987998123675</v>
      </c>
      <c r="D43" s="20">
        <f t="shared" si="0"/>
        <v>9.2168396489495112E-4</v>
      </c>
    </row>
    <row r="44" spans="2:14">
      <c r="B44" s="22" t="s">
        <v>36</v>
      </c>
      <c r="C44" s="9">
        <f>[2]AMP!$J$4</f>
        <v>2.5468958995331734</v>
      </c>
      <c r="D44" s="20">
        <f t="shared" si="0"/>
        <v>9.3623987337771526E-4</v>
      </c>
    </row>
    <row r="45" spans="2:14">
      <c r="B45" s="22" t="s">
        <v>40</v>
      </c>
      <c r="C45" s="9">
        <f>[2]SHPING!$J$4</f>
        <v>1.6403577438545651</v>
      </c>
      <c r="D45" s="20">
        <f t="shared" si="0"/>
        <v>6.0299611251564986E-4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6.2374195407959032E-4</v>
      </c>
    </row>
    <row r="47" spans="2:14">
      <c r="B47" s="22" t="s">
        <v>23</v>
      </c>
      <c r="C47" s="9">
        <f>[2]LUNA!J4</f>
        <v>1.3734457880565596</v>
      </c>
      <c r="D47" s="20">
        <f t="shared" si="0"/>
        <v>5.0487917897897624E-4</v>
      </c>
    </row>
    <row r="48" spans="2:14">
      <c r="B48" s="7" t="s">
        <v>28</v>
      </c>
      <c r="C48" s="1">
        <f>[2]ATLAS!O46</f>
        <v>0.8502757735598454</v>
      </c>
      <c r="D48" s="20">
        <f t="shared" si="0"/>
        <v>3.1256168841440306E-4</v>
      </c>
    </row>
    <row r="49" spans="2:4">
      <c r="B49" s="22" t="s">
        <v>43</v>
      </c>
      <c r="C49" s="9">
        <f>[2]TRX!$J$4</f>
        <v>0.7579718470664476</v>
      </c>
      <c r="D49" s="20">
        <f t="shared" si="0"/>
        <v>2.7863073094249201E-4</v>
      </c>
    </row>
    <row r="50" spans="2:4">
      <c r="B50" s="7" t="s">
        <v>25</v>
      </c>
      <c r="C50" s="1">
        <f>[2]POLIS!J4</f>
        <v>0.58097519463291436</v>
      </c>
      <c r="D50" s="20">
        <f t="shared" si="0"/>
        <v>2.1356669613328594E-4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2023-07-25T21:13:25Z</dcterms:modified>
</cp:coreProperties>
</file>