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5" l="1"/>
  <c r="C55"/>
  <c r="C42"/>
  <c r="C34"/>
  <c r="C16"/>
  <c r="C46"/>
  <c r="C22"/>
  <c r="C33"/>
  <c r="C53"/>
  <c r="C18"/>
  <c r="C50"/>
  <c r="C19"/>
  <c r="C13"/>
  <c r="C36" l="1"/>
  <c r="C27"/>
  <c r="C32"/>
  <c r="C39"/>
  <c r="C51"/>
  <c r="C54"/>
  <c r="C24"/>
  <c r="C49"/>
  <c r="C45"/>
  <c r="C29"/>
  <c r="C15" l="1"/>
  <c r="C43"/>
  <c r="C25"/>
  <c r="C31"/>
  <c r="C41"/>
  <c r="C23"/>
  <c r="C21"/>
  <c r="C38"/>
  <c r="C47" l="1"/>
  <c r="C17"/>
  <c r="C12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<sst xmlns="http://schemas.openxmlformats.org/spreadsheetml/2006/main" count="107" uniqueCount="67">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</sst>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1298.8114990897936</c:v>
                </c:pt>
                <c:pt idx="1">
                  <c:v>1277.3847907916538</c:v>
                </c:pt>
                <c:pt idx="2">
                  <c:v>539.94000000000005</c:v>
                </c:pt>
                <c:pt idx="3">
                  <c:v>254.37235872656137</c:v>
                </c:pt>
                <c:pt idx="4">
                  <c:v>220.70381841804183</c:v>
                </c:pt>
                <c:pt idx="5">
                  <c:v>801.75286533878261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1277.3847907916538</v>
          </cell>
        </row>
      </sheetData>
      <sheetData sheetId="1">
        <row r="4">
          <cell r="J4">
            <v>1298.8114990897936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2.5197732050036654</v>
          </cell>
        </row>
      </sheetData>
      <sheetData sheetId="4">
        <row r="47">
          <cell r="M47">
            <v>111.75</v>
          </cell>
          <cell r="O47">
            <v>2.311042020604809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2.7376775991387592</v>
          </cell>
        </row>
      </sheetData>
      <sheetData sheetId="8">
        <row r="4">
          <cell r="J4">
            <v>38.327255926127769</v>
          </cell>
        </row>
      </sheetData>
      <sheetData sheetId="9">
        <row r="4">
          <cell r="J4">
            <v>9.6536369717181199</v>
          </cell>
        </row>
      </sheetData>
      <sheetData sheetId="10">
        <row r="4">
          <cell r="J4">
            <v>20.358184636836135</v>
          </cell>
        </row>
      </sheetData>
      <sheetData sheetId="11">
        <row r="4">
          <cell r="J4">
            <v>12.078509048898118</v>
          </cell>
        </row>
      </sheetData>
      <sheetData sheetId="12">
        <row r="4">
          <cell r="J4">
            <v>49.184301040745716</v>
          </cell>
        </row>
      </sheetData>
      <sheetData sheetId="13">
        <row r="4">
          <cell r="J4">
            <v>3.4111502899537696</v>
          </cell>
        </row>
      </sheetData>
      <sheetData sheetId="14">
        <row r="4">
          <cell r="J4">
            <v>220.70381841804183</v>
          </cell>
        </row>
      </sheetData>
      <sheetData sheetId="15">
        <row r="4">
          <cell r="J4">
            <v>4.9465143216825762</v>
          </cell>
        </row>
      </sheetData>
      <sheetData sheetId="16">
        <row r="4">
          <cell r="J4">
            <v>44.354913370786484</v>
          </cell>
        </row>
      </sheetData>
      <sheetData sheetId="17">
        <row r="4">
          <cell r="J4">
            <v>5.6921587423189921</v>
          </cell>
        </row>
      </sheetData>
      <sheetData sheetId="18">
        <row r="4">
          <cell r="J4">
            <v>4.620087947226879</v>
          </cell>
        </row>
      </sheetData>
      <sheetData sheetId="19">
        <row r="4">
          <cell r="J4">
            <v>11.78134514510951</v>
          </cell>
        </row>
      </sheetData>
      <sheetData sheetId="20">
        <row r="4">
          <cell r="J4">
            <v>2.2811401653876957</v>
          </cell>
        </row>
      </sheetData>
      <sheetData sheetId="21">
        <row r="4">
          <cell r="J4">
            <v>14.854048864111125</v>
          </cell>
        </row>
      </sheetData>
      <sheetData sheetId="22">
        <row r="4">
          <cell r="J4">
            <v>8.0363041351663007</v>
          </cell>
        </row>
      </sheetData>
      <sheetData sheetId="23">
        <row r="4">
          <cell r="J4">
            <v>10.757842617014377</v>
          </cell>
        </row>
      </sheetData>
      <sheetData sheetId="24">
        <row r="4">
          <cell r="J4">
            <v>5.1865910125947217</v>
          </cell>
        </row>
      </sheetData>
      <sheetData sheetId="25">
        <row r="4">
          <cell r="J4">
            <v>15.306247505753708</v>
          </cell>
        </row>
      </sheetData>
      <sheetData sheetId="26">
        <row r="4">
          <cell r="J4">
            <v>48.824939287546805</v>
          </cell>
        </row>
      </sheetData>
      <sheetData sheetId="27">
        <row r="4">
          <cell r="J4">
            <v>1.5579815181040968</v>
          </cell>
        </row>
      </sheetData>
      <sheetData sheetId="28">
        <row r="4">
          <cell r="J4">
            <v>39.725249797639528</v>
          </cell>
        </row>
      </sheetData>
      <sheetData sheetId="29">
        <row r="4">
          <cell r="J4">
            <v>34.103213993974052</v>
          </cell>
        </row>
      </sheetData>
      <sheetData sheetId="30">
        <row r="4">
          <cell r="J4">
            <v>2.6111757900311865</v>
          </cell>
        </row>
      </sheetData>
      <sheetData sheetId="31">
        <row r="4">
          <cell r="J4">
            <v>4.1872638667872426</v>
          </cell>
        </row>
      </sheetData>
      <sheetData sheetId="32">
        <row r="4">
          <cell r="J4">
            <v>2.6648044952302188</v>
          </cell>
        </row>
      </sheetData>
      <sheetData sheetId="33">
        <row r="4">
          <cell r="J4">
            <v>254.37235872656137</v>
          </cell>
        </row>
      </sheetData>
      <sheetData sheetId="34">
        <row r="4">
          <cell r="J4">
            <v>0.972837710625445</v>
          </cell>
        </row>
      </sheetData>
      <sheetData sheetId="35">
        <row r="4">
          <cell r="J4">
            <v>11.048668178200391</v>
          </cell>
        </row>
      </sheetData>
      <sheetData sheetId="36">
        <row r="4">
          <cell r="J4">
            <v>17.651349948340858</v>
          </cell>
        </row>
      </sheetData>
      <sheetData sheetId="37">
        <row r="4">
          <cell r="J4">
            <v>18.838695347707649</v>
          </cell>
        </row>
      </sheetData>
      <sheetData sheetId="38">
        <row r="4">
          <cell r="J4">
            <v>17.591167238415871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36" sqref="B36:D3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539.94</f>
        <v>539.94000000000005</v>
      </c>
      <c r="P2" t="s">
        <v>8</v>
      </c>
      <c r="Q2" s="10">
        <f>N2+K2+H2</f>
        <v>597.0200000000001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0.13590364476621317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4392.9653323648354</v>
      </c>
      <c r="D7" s="20">
        <f>(C7*[1]Feuil1!$K$2-C4)/C4</f>
        <v>0.5410942376453356</v>
      </c>
      <c r="E7" s="31">
        <f>C7-C7/(1+D7)</f>
        <v>1542.4158818153851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1298.8114990897936</v>
      </c>
    </row>
    <row r="9" spans="2:20">
      <c r="M9" s="17" t="str">
        <f>IF(C13&gt;C7*Params!F8,B13,"Others")</f>
        <v>ETH</v>
      </c>
      <c r="N9" s="18">
        <f>IF(C13&gt;C7*0.1,C13,C7)</f>
        <v>1277.3847907916538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539.94000000000005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254.37235872656137</v>
      </c>
    </row>
    <row r="12" spans="2:20">
      <c r="B12" s="7" t="s">
        <v>4</v>
      </c>
      <c r="C12" s="1">
        <f>[2]BTC!J4</f>
        <v>1298.8114990897936</v>
      </c>
      <c r="D12" s="20">
        <f>C12/$C$7</f>
        <v>0.29565712470364824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220.70381841804183</v>
      </c>
    </row>
    <row r="13" spans="2:20">
      <c r="B13" s="7" t="s">
        <v>19</v>
      </c>
      <c r="C13" s="1">
        <f>[2]ETH!J4</f>
        <v>1277.3847907916538</v>
      </c>
      <c r="D13" s="20">
        <f t="shared" ref="D13:D55" si="0">C13/$C$7</f>
        <v>0.29077962017606179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801.75286533878261</v>
      </c>
      <c r="Q13" s="23"/>
    </row>
    <row r="14" spans="2:20">
      <c r="B14" s="7" t="s">
        <v>59</v>
      </c>
      <c r="C14" s="1">
        <f>$N$2</f>
        <v>539.94000000000005</v>
      </c>
      <c r="D14" s="20">
        <f t="shared" si="0"/>
        <v>0.12291014363851986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254.37235872656137</v>
      </c>
      <c r="D15" s="20">
        <f t="shared" si="0"/>
        <v>5.790447669880127E-2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220.70381841804183</v>
      </c>
      <c r="D16" s="20">
        <f t="shared" si="0"/>
        <v>5.024028229679469E-2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2.5438397880513747E-2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2.0487300306454025E-2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1.4238673712985548E-2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1.1541179172635769E-2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48.824939287546805</v>
      </c>
      <c r="D21" s="20">
        <f t="shared" si="0"/>
        <v>1.1114346595870631E-2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49.184301040745716</v>
      </c>
      <c r="D22" s="20">
        <f t="shared" si="0"/>
        <v>1.1196150508719964E-2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44.354913370786484</v>
      </c>
      <c r="D23" s="20">
        <f t="shared" si="0"/>
        <v>1.0096804781045063E-2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39.725249797639528</v>
      </c>
      <c r="D24" s="20">
        <f t="shared" si="0"/>
        <v>9.0429235817015893E-3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38.327255926127769</v>
      </c>
      <c r="D25" s="20">
        <f t="shared" si="0"/>
        <v>8.7246889120099914E-3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34.103213993974052</v>
      </c>
      <c r="D26" s="20">
        <f t="shared" si="0"/>
        <v>7.7631420723312423E-3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20.358184636836135</v>
      </c>
      <c r="D27" s="20">
        <f t="shared" si="0"/>
        <v>4.6342693594344508E-3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18.838695347707649</v>
      </c>
      <c r="D28" s="20">
        <f t="shared" si="0"/>
        <v>4.2883778774476106E-3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17.651349948340858</v>
      </c>
      <c r="D29" s="20">
        <f t="shared" si="0"/>
        <v>4.0180945245107879E-3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17.591167238415871</v>
      </c>
      <c r="D30" s="20">
        <f t="shared" si="0"/>
        <v>4.0043947328275717E-3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15.306247505753708</v>
      </c>
      <c r="D31" s="20">
        <f t="shared" si="0"/>
        <v>3.4842632135032121E-3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14.854048864111125</v>
      </c>
      <c r="D32" s="20">
        <f t="shared" si="0"/>
        <v>3.3813262205087432E-3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31</v>
      </c>
      <c r="C33" s="9">
        <f>[2]ATOM!$J$4</f>
        <v>12.078509048898118</v>
      </c>
      <c r="D33" s="20">
        <f t="shared" si="0"/>
        <v>2.7495115793222014E-3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53</v>
      </c>
      <c r="C34" s="9">
        <f>[2]ICP!$J$4</f>
        <v>11.78134514510951</v>
      </c>
      <c r="D34" s="20">
        <f t="shared" si="0"/>
        <v>2.6818661777982524E-3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[2]UNI!$J$4</f>
        <v>11.048668178200391</v>
      </c>
      <c r="D35" s="20">
        <f t="shared" si="0"/>
        <v>2.5150820328128189E-3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10.757842617014377</v>
      </c>
      <c r="D36" s="20">
        <f t="shared" si="0"/>
        <v>2.4488794704926979E-3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2.3901850357529696E-3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9.6536369717181199</v>
      </c>
      <c r="D38" s="20">
        <f t="shared" si="0"/>
        <v>2.1975217743230727E-3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8.0363041351663007</v>
      </c>
      <c r="D39" s="20">
        <f t="shared" si="0"/>
        <v>1.8293575130127811E-3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1.4523219550575187E-3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5.6921587423189921</v>
      </c>
      <c r="D41" s="20">
        <f t="shared" si="0"/>
        <v>1.295744061621076E-3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5.1865910125947217</v>
      </c>
      <c r="D42" s="20">
        <f t="shared" si="0"/>
        <v>1.1806583071309281E-3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4.9465143216825762</v>
      </c>
      <c r="D43" s="20">
        <f t="shared" si="0"/>
        <v>1.1260080486498519E-3</v>
      </c>
    </row>
    <row r="44" spans="2:14">
      <c r="B44" s="22" t="s">
        <v>37</v>
      </c>
      <c r="C44" s="9">
        <f>[2]GRT!$J$4</f>
        <v>4.620087947226879</v>
      </c>
      <c r="D44" s="20">
        <f t="shared" si="0"/>
        <v>1.0517014357451753E-3</v>
      </c>
    </row>
    <row r="45" spans="2:14">
      <c r="B45" s="22" t="s">
        <v>56</v>
      </c>
      <c r="C45" s="9">
        <f>[2]SHIB!$J$4</f>
        <v>4.1872638667872426</v>
      </c>
      <c r="D45" s="20">
        <f t="shared" si="0"/>
        <v>9.53174803347046E-4</v>
      </c>
    </row>
    <row r="46" spans="2:14">
      <c r="B46" s="22" t="s">
        <v>36</v>
      </c>
      <c r="C46" s="9">
        <f>[2]AMP!$J$4</f>
        <v>3.4111502899537696</v>
      </c>
      <c r="D46" s="20">
        <f t="shared" si="0"/>
        <v>7.7650289311922884E-4</v>
      </c>
    </row>
    <row r="47" spans="2:14">
      <c r="B47" s="22" t="s">
        <v>64</v>
      </c>
      <c r="C47" s="10">
        <f>[2]ACE!$J$4</f>
        <v>2.7376775991387592</v>
      </c>
      <c r="D47" s="20">
        <f t="shared" si="0"/>
        <v>6.2319581239786469E-4</v>
      </c>
    </row>
    <row r="48" spans="2:14">
      <c r="B48" s="22" t="s">
        <v>40</v>
      </c>
      <c r="C48" s="9">
        <f>[2]SHPING!$J$4</f>
        <v>2.6648044952302188</v>
      </c>
      <c r="D48" s="20">
        <f t="shared" si="0"/>
        <v>6.0660722168633476E-4</v>
      </c>
    </row>
    <row r="49" spans="2:4">
      <c r="B49" s="22" t="s">
        <v>62</v>
      </c>
      <c r="C49" s="10">
        <f>[2]SEI!$J$4</f>
        <v>2.6111757900311865</v>
      </c>
      <c r="D49" s="20">
        <f t="shared" si="0"/>
        <v>5.9439936181456953E-4</v>
      </c>
    </row>
    <row r="50" spans="2:4">
      <c r="B50" s="7" t="s">
        <v>25</v>
      </c>
      <c r="C50" s="1">
        <f>[2]POLIS!J4</f>
        <v>2.5197732050036654</v>
      </c>
      <c r="D50" s="20">
        <f t="shared" si="0"/>
        <v>5.7359278172295822E-4</v>
      </c>
    </row>
    <row r="51" spans="2:4">
      <c r="B51" s="22" t="s">
        <v>50</v>
      </c>
      <c r="C51" s="9">
        <f>[2]KAVA!$J$4</f>
        <v>2.2811401653876957</v>
      </c>
      <c r="D51" s="20">
        <f t="shared" si="0"/>
        <v>5.1927115121568805E-4</v>
      </c>
    </row>
    <row r="52" spans="2:4">
      <c r="B52" s="7" t="s">
        <v>28</v>
      </c>
      <c r="C52" s="1">
        <f>[2]ATLAS!O47</f>
        <v>2.311042020604809</v>
      </c>
      <c r="D52" s="20">
        <f t="shared" si="0"/>
        <v>5.2607790996627812E-4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3.8625244490299142E-4</v>
      </c>
    </row>
    <row r="54" spans="2:4">
      <c r="B54" s="22" t="s">
        <v>63</v>
      </c>
      <c r="C54" s="10">
        <f>[2]MEME!$J$4</f>
        <v>1.5579815181040968</v>
      </c>
      <c r="D54" s="20">
        <f t="shared" si="0"/>
        <v>3.5465372481448634E-4</v>
      </c>
    </row>
    <row r="55" spans="2:4">
      <c r="B55" s="22" t="s">
        <v>43</v>
      </c>
      <c r="C55" s="9">
        <f>[2]TRX!$J$4</f>
        <v>0.972837710625445</v>
      </c>
      <c r="D55" s="20">
        <f t="shared" si="0"/>
        <v>2.2145353696696347E-4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2024-01-07T14:36:33Z</dcterms:modified>
</cp:coreProperties>
</file>