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<sst xmlns="http://schemas.openxmlformats.org/spreadsheetml/2006/main" count="107" uniqueCount="67">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</sst>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1354.8884602339431</c:v>
                </c:pt>
                <c:pt idx="1">
                  <c:v>1316.7989654436954</c:v>
                </c:pt>
                <c:pt idx="2">
                  <c:v>552.65</c:v>
                </c:pt>
                <c:pt idx="3">
                  <c:v>295.75408094775696</c:v>
                </c:pt>
                <c:pt idx="4">
                  <c:v>1083.5869182480897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1354.8884602339431</v>
          </cell>
        </row>
      </sheetData>
      <sheetData sheetId="1">
        <row r="4">
          <cell r="J4">
            <v>1316.7989654436954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2.8099853270965389</v>
          </cell>
        </row>
      </sheetData>
      <sheetData sheetId="4">
        <row r="47">
          <cell r="M47">
            <v>111.75</v>
          </cell>
          <cell r="O47">
            <v>2.3116339248037185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2.9962313566414842</v>
          </cell>
        </row>
      </sheetData>
      <sheetData sheetId="8">
        <row r="4">
          <cell r="J4">
            <v>46.257742560290374</v>
          </cell>
        </row>
      </sheetData>
      <sheetData sheetId="9">
        <row r="4">
          <cell r="J4">
            <v>12.156150544554681</v>
          </cell>
        </row>
      </sheetData>
      <sheetData sheetId="10">
        <row r="4">
          <cell r="J4">
            <v>24.20562553166473</v>
          </cell>
        </row>
      </sheetData>
      <sheetData sheetId="11">
        <row r="4">
          <cell r="J4">
            <v>13.795101090715807</v>
          </cell>
        </row>
      </sheetData>
      <sheetData sheetId="12">
        <row r="4">
          <cell r="J4">
            <v>58.784331887237165</v>
          </cell>
        </row>
      </sheetData>
      <sheetData sheetId="13">
        <row r="4">
          <cell r="J4">
            <v>3.5990901267359381</v>
          </cell>
        </row>
      </sheetData>
      <sheetData sheetId="14">
        <row r="4">
          <cell r="J4">
            <v>228.29047666795245</v>
          </cell>
        </row>
      </sheetData>
      <sheetData sheetId="15">
        <row r="4">
          <cell r="J4">
            <v>5.7055314059294346</v>
          </cell>
        </row>
      </sheetData>
      <sheetData sheetId="16">
        <row r="4">
          <cell r="J4">
            <v>38.369313425861961</v>
          </cell>
        </row>
      </sheetData>
      <sheetData sheetId="17">
        <row r="4">
          <cell r="J4">
            <v>5.3436258112400292</v>
          </cell>
        </row>
      </sheetData>
      <sheetData sheetId="18">
        <row r="4">
          <cell r="J4">
            <v>5.8513986668675502</v>
          </cell>
        </row>
      </sheetData>
      <sheetData sheetId="19">
        <row r="4">
          <cell r="J4">
            <v>12.773488959183272</v>
          </cell>
        </row>
      </sheetData>
      <sheetData sheetId="20">
        <row r="4">
          <cell r="J4">
            <v>2.6913171797352748</v>
          </cell>
        </row>
      </sheetData>
      <sheetData sheetId="21">
        <row r="4">
          <cell r="J4">
            <v>13.936292600769036</v>
          </cell>
        </row>
      </sheetData>
      <sheetData sheetId="22">
        <row r="4">
          <cell r="J4">
            <v>9.2761601579725088</v>
          </cell>
        </row>
      </sheetData>
      <sheetData sheetId="23">
        <row r="4">
          <cell r="J4">
            <v>12.382258694474475</v>
          </cell>
        </row>
      </sheetData>
      <sheetData sheetId="24">
        <row r="4">
          <cell r="J4">
            <v>3.604126793068883</v>
          </cell>
        </row>
      </sheetData>
      <sheetData sheetId="25">
        <row r="4">
          <cell r="J4">
            <v>18.716192524509893</v>
          </cell>
        </row>
      </sheetData>
      <sheetData sheetId="26">
        <row r="4">
          <cell r="J4">
            <v>58.859248447094416</v>
          </cell>
        </row>
      </sheetData>
      <sheetData sheetId="27">
        <row r="4">
          <cell r="J4">
            <v>1.8385366146416402</v>
          </cell>
        </row>
      </sheetData>
      <sheetData sheetId="28">
        <row r="4">
          <cell r="J4">
            <v>50.858760405914374</v>
          </cell>
        </row>
      </sheetData>
      <sheetData sheetId="29">
        <row r="4">
          <cell r="J4">
            <v>38.685420676665039</v>
          </cell>
        </row>
      </sheetData>
      <sheetData sheetId="30">
        <row r="4">
          <cell r="J4">
            <v>2.7459585458188247</v>
          </cell>
        </row>
      </sheetData>
      <sheetData sheetId="31">
        <row r="4">
          <cell r="J4">
            <v>4.7389148110884642</v>
          </cell>
        </row>
      </sheetData>
      <sheetData sheetId="32">
        <row r="4">
          <cell r="J4">
            <v>2.9125006317271014</v>
          </cell>
        </row>
      </sheetData>
      <sheetData sheetId="33">
        <row r="4">
          <cell r="J4">
            <v>295.75408094775696</v>
          </cell>
        </row>
      </sheetData>
      <sheetData sheetId="34">
        <row r="4">
          <cell r="J4">
            <v>1.0110928389313012</v>
          </cell>
        </row>
      </sheetData>
      <sheetData sheetId="35">
        <row r="4">
          <cell r="J4">
            <v>13.35583409591559</v>
          </cell>
        </row>
      </sheetData>
      <sheetData sheetId="36">
        <row r="4">
          <cell r="J4">
            <v>19.607469902851197</v>
          </cell>
        </row>
      </sheetData>
      <sheetData sheetId="37">
        <row r="4">
          <cell r="J4">
            <v>17.578867956723077</v>
          </cell>
        </row>
      </sheetData>
      <sheetData sheetId="38">
        <row r="4">
          <cell r="J4">
            <v>13.961444483413377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552.65</f>
        <v>552.65</v>
      </c>
      <c r="P2" t="s">
        <v>8</v>
      </c>
      <c r="Q2" s="10">
        <f>N2+K2+H2</f>
        <v>609.73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0.13244409007928404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4603.678424873483</v>
      </c>
      <c r="D7" s="20">
        <f>(C7*[1]Feuil1!$K$2-C4)/C4</f>
        <v>0.6150144050250077</v>
      </c>
      <c r="E7" s="31">
        <f>C7-C7/(1+D7)</f>
        <v>1753.1289743240327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1354.8884602339431</v>
      </c>
    </row>
    <row r="9" spans="2:20">
      <c r="M9" s="17" t="str">
        <f>IF(C13&gt;C7*Params!F8,B13,"Others")</f>
        <v>BTC</v>
      </c>
      <c r="N9" s="18">
        <f>IF(C13&gt;C7*0.1,C13,C7)</f>
        <v>1316.7989654436954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552.65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295.75408094775696</v>
      </c>
    </row>
    <row r="12" spans="2:20">
      <c r="B12" s="7" t="s">
        <v>19</v>
      </c>
      <c r="C12" s="1">
        <f>[2]ETH!J4</f>
        <v>1354.8884602339431</v>
      </c>
      <c r="D12" s="20">
        <f>C12/$C$7</f>
        <v>0.29430562589114329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1083.5869182480897</v>
      </c>
    </row>
    <row r="13" spans="2:20">
      <c r="B13" s="7" t="s">
        <v>4</v>
      </c>
      <c r="C13" s="1">
        <f>[2]BTC!J4</f>
        <v>1316.7989654436954</v>
      </c>
      <c r="D13" s="20">
        <f t="shared" ref="D13:D55" si="0">C13/$C$7</f>
        <v>0.28603191707072445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552.65</v>
      </c>
      <c r="D14" s="20">
        <f t="shared" si="0"/>
        <v>0.12004530920623278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295.75408094775696</v>
      </c>
      <c r="D15" s="20">
        <f t="shared" si="0"/>
        <v>6.4242993027012918E-2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228.29047666795245</v>
      </c>
      <c r="D16" s="20">
        <f t="shared" si="0"/>
        <v>4.9588710504736497E-2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2.4274067318911633E-2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1.9549584417915409E-2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1.3586961170451209E-2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58.859248447094416</v>
      </c>
      <c r="D20" s="20">
        <f t="shared" si="0"/>
        <v>1.2785264958794763E-2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58.784331887237165</v>
      </c>
      <c r="D21" s="20">
        <f t="shared" si="0"/>
        <v>1.276899176311444E-2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1.1012932555425681E-2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46.257742560290374</v>
      </c>
      <c r="D23" s="20">
        <f t="shared" si="0"/>
        <v>1.0047996035162168E-2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50.858760405914374</v>
      </c>
      <c r="D24" s="20">
        <f t="shared" si="0"/>
        <v>1.1047418110510632E-2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38.685420676665039</v>
      </c>
      <c r="D25" s="20">
        <f t="shared" si="0"/>
        <v>8.4031544140114826E-3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38.369313425861961</v>
      </c>
      <c r="D26" s="20">
        <f t="shared" si="0"/>
        <v>8.3344903541815955E-3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24.20562553166473</v>
      </c>
      <c r="D27" s="20">
        <f t="shared" si="0"/>
        <v>5.2578879968858691E-3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19.607469902851197</v>
      </c>
      <c r="D28" s="20">
        <f t="shared" si="0"/>
        <v>4.2590876454169455E-3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18.716192524509893</v>
      </c>
      <c r="D29" s="20">
        <f t="shared" si="0"/>
        <v>4.0654865082207052E-3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1.385848317625559E-3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12.773488959183272</v>
      </c>
      <c r="D31" s="20">
        <f t="shared" si="0"/>
        <v>2.7746266746540424E-3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13.795101090715807</v>
      </c>
      <c r="D32" s="20">
        <f t="shared" si="0"/>
        <v>2.9965388147402848E-3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13.936292600769036</v>
      </c>
      <c r="D33" s="20">
        <f t="shared" si="0"/>
        <v>3.0272080963500464E-3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13.35583409591559</v>
      </c>
      <c r="D34" s="20">
        <f t="shared" si="0"/>
        <v>2.9011222903308305E-3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12.382258694474475</v>
      </c>
      <c r="D35" s="20">
        <f t="shared" si="0"/>
        <v>2.6896445736899533E-3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12.156150544554681</v>
      </c>
      <c r="D36" s="20">
        <f t="shared" si="0"/>
        <v>2.6405299029740011E-3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17.578867956723077</v>
      </c>
      <c r="D37" s="20">
        <f t="shared" si="0"/>
        <v>3.8184395899038439E-3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13.961444483413377</v>
      </c>
      <c r="D38" s="20">
        <f t="shared" si="0"/>
        <v>3.0326715280503246E-3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2.2807848487567976E-3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9.2761601579725088</v>
      </c>
      <c r="D40" s="20">
        <f t="shared" si="0"/>
        <v>2.014945289804301E-3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5.7055314059294346</v>
      </c>
      <c r="D41" s="20">
        <f t="shared" si="0"/>
        <v>1.2393418652142786E-3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5.8513986668675502</v>
      </c>
      <c r="D42" s="20">
        <f t="shared" si="0"/>
        <v>1.2710268022311651E-3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5.3436258112400292</v>
      </c>
      <c r="D43" s="20">
        <f t="shared" si="0"/>
        <v>1.1607295988287629E-3</v>
      </c>
    </row>
    <row r="44" spans="2:14">
      <c r="B44" s="22" t="s">
        <v>56</v>
      </c>
      <c r="C44" s="9">
        <f>[2]SHIB!$J$4</f>
        <v>4.7389148110884642</v>
      </c>
      <c r="D44" s="20">
        <f t="shared" si="0"/>
        <v>1.0293757238742621E-3</v>
      </c>
    </row>
    <row r="45" spans="2:14">
      <c r="B45" s="22" t="s">
        <v>23</v>
      </c>
      <c r="C45" s="9">
        <f>[2]LUNA!J4</f>
        <v>3.604126793068883</v>
      </c>
      <c r="D45" s="20">
        <f t="shared" si="0"/>
        <v>7.8287978882189853E-4</v>
      </c>
    </row>
    <row r="46" spans="2:14">
      <c r="B46" s="22" t="s">
        <v>36</v>
      </c>
      <c r="C46" s="9">
        <f>[2]AMP!$J$4</f>
        <v>3.5990901267359381</v>
      </c>
      <c r="D46" s="20">
        <f t="shared" si="0"/>
        <v>7.8178573622566768E-4</v>
      </c>
    </row>
    <row r="47" spans="2:14">
      <c r="B47" s="22" t="s">
        <v>64</v>
      </c>
      <c r="C47" s="10">
        <f>[2]ACE!$J$4</f>
        <v>2.9962313566414842</v>
      </c>
      <c r="D47" s="20">
        <f t="shared" si="0"/>
        <v>6.5083419824742117E-4</v>
      </c>
    </row>
    <row r="48" spans="2:14">
      <c r="B48" s="22" t="s">
        <v>40</v>
      </c>
      <c r="C48" s="9">
        <f>[2]SHPING!$J$4</f>
        <v>2.9125006317271014</v>
      </c>
      <c r="D48" s="20">
        <f t="shared" si="0"/>
        <v>6.3264641074645481E-4</v>
      </c>
    </row>
    <row r="49" spans="2:4">
      <c r="B49" s="22" t="s">
        <v>62</v>
      </c>
      <c r="C49" s="10">
        <f>[2]SEI!$J$4</f>
        <v>2.7459585458188247</v>
      </c>
      <c r="D49" s="20">
        <f t="shared" si="0"/>
        <v>5.9647053777312615E-4</v>
      </c>
    </row>
    <row r="50" spans="2:4">
      <c r="B50" s="22" t="s">
        <v>50</v>
      </c>
      <c r="C50" s="9">
        <f>[2]KAVA!$J$4</f>
        <v>2.6913171797352748</v>
      </c>
      <c r="D50" s="20">
        <f t="shared" si="0"/>
        <v>5.8460147111800856E-4</v>
      </c>
    </row>
    <row r="51" spans="2:4">
      <c r="B51" s="7" t="s">
        <v>25</v>
      </c>
      <c r="C51" s="1">
        <f>[2]POLIS!J4</f>
        <v>2.8099853270965389</v>
      </c>
      <c r="D51" s="20">
        <f t="shared" si="0"/>
        <v>6.1037828183530484E-4</v>
      </c>
    </row>
    <row r="52" spans="2:4">
      <c r="B52" s="7" t="s">
        <v>28</v>
      </c>
      <c r="C52" s="1">
        <f>[2]ATLAS!O47</f>
        <v>2.3116339248037185</v>
      </c>
      <c r="D52" s="20">
        <f t="shared" si="0"/>
        <v>5.0212758395852682E-4</v>
      </c>
    </row>
    <row r="53" spans="2:4">
      <c r="B53" s="22" t="s">
        <v>63</v>
      </c>
      <c r="C53" s="10">
        <f>[2]MEME!$J$4</f>
        <v>1.8385366146416402</v>
      </c>
      <c r="D53" s="20">
        <f t="shared" si="0"/>
        <v>3.993625194818351E-4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3.6857344136642878E-4</v>
      </c>
    </row>
    <row r="55" spans="2:4">
      <c r="B55" s="22" t="s">
        <v>43</v>
      </c>
      <c r="C55" s="9">
        <f>[2]TRX!$J$4</f>
        <v>1.0110928389313012</v>
      </c>
      <c r="D55" s="20">
        <f t="shared" si="0"/>
        <v>2.1962716454485801E-4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2024-01-02T01:22:48Z</dcterms:modified>
</cp:coreProperties>
</file>