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5407744"/>
        <axId val="75409664"/>
      </lineChart>
      <dateAx>
        <axId val="7540774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409664"/>
        <crosses val="autoZero"/>
        <lblOffset val="100"/>
      </dateAx>
      <valAx>
        <axId val="7540966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40774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abSelected="1"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2238.311490141824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0.00658842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0.2314795349906819</v>
      </c>
      <c r="M3" t="inlineStr">
        <is>
          <t>Objectif :</t>
        </is>
      </c>
      <c r="N3" s="58">
        <f>(INDEX(N5:N23,MATCH(MAX(O6),O5:O23,0))/0.9)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0.56480189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1.750858505387406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0.57993166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12.06609312678532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0.02652288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I23" sqref="I2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46.46734276651573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0.01601228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0.003898248780340003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286.1544826981257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0.00232125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0.09257958723127702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0.27752039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3" sqref="N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9.082863793981385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0.07305646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71.64234429054711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0.00294549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M41" sqref="M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0.190018123856634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42631.52114220813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0.00035049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N8" sqref="N8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9.192453379806635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0.00227306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0.8718907953680873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2.628310115619543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0.01766819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34" sqref="P34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15.33987346169693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0.0023654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73.4997044151372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0.00116059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0.9554730461045733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0.05605752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R25" sqref="R2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0.0001562638338360658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4865.52401881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H28" sqref="H2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0.8802791058075512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0.3196892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07"/>
    <col width="9.140625" customWidth="1" style="14" min="108" max="16384"/>
  </cols>
  <sheetData>
    <row r="1"/>
    <row r="2"/>
    <row r="3">
      <c r="I3" t="inlineStr">
        <is>
          <t>Actual Price :</t>
        </is>
      </c>
      <c r="J3" s="77" t="n">
        <v>0.03038113175238352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0.04870118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1.180900704223424</v>
      </c>
      <c r="M3" t="inlineStr">
        <is>
          <t>Objectif :</t>
        </is>
      </c>
      <c r="N3" s="58">
        <f>(INDEX(N5:N31,MATCH(MAX(O6:O7),O5:O31,0))/0.9)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0.33702194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N17" sqref="N1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4.586544597245649</v>
      </c>
      <c r="M3" t="inlineStr">
        <is>
          <t>Objectif :</t>
        </is>
      </c>
      <c r="N3" s="58">
        <f>(INDEX(N5:N31,MATCH(MAX(O6:O8,O14:O15),O5:O31,0))/0.9)</f>
        <v/>
      </c>
      <c r="O3" s="56">
        <f>(MAX(O6:O8,O14:O16)*0.85)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0.10065109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V41" sqref="V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28"/>
    <col width="9.140625" customWidth="1" style="14" min="12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0.4808109401074415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0.07500582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1.070571903277423e-05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258.68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X41" sqref="X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0.004887186200894574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9"/>
  <sheetViews>
    <sheetView workbookViewId="0">
      <selection activeCell="K15" sqref="K15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114.3599066757757</v>
      </c>
      <c r="M3" t="inlineStr">
        <is>
          <t>Objectif :</t>
        </is>
      </c>
      <c r="N3" s="58">
        <f>(INDEX(N5:N26,MATCH(MAX(O6:O9,O23:O26,O14:O17),O5:O26,0))/0.9)</f>
        <v/>
      </c>
      <c r="O3" s="56">
        <f>(MAX(O14:O17,O23:O26,O6:O9)*0.85)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(B45*J3)</f>
        <v/>
      </c>
      <c r="K4" s="4">
        <f>(J4/D45-1)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B19+B22+B39-N25-N26</f>
        <v/>
      </c>
      <c r="S15" s="55">
        <f>(T15/R15)</f>
        <v/>
      </c>
      <c r="T15" s="55">
        <f>(D19+12.6*B22+20.2393*B39-20.2393*N25-21.316*N26)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0.06287860000000001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-B43</f>
        <v/>
      </c>
      <c r="O26" s="55">
        <f>P26/N26</f>
        <v/>
      </c>
      <c r="P26" s="55">
        <f>-D43</f>
        <v/>
      </c>
      <c r="Q26" t="inlineStr">
        <is>
          <t>Done</t>
        </is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>
        <f>B43-B43</f>
        <v/>
      </c>
      <c r="S30" s="55" t="n">
        <v>0</v>
      </c>
      <c r="T30" s="55">
        <f>-P26+N26*21.316</f>
        <v/>
      </c>
      <c r="U30" t="inlineStr">
        <is>
          <t>DCA2 4/5</t>
        </is>
      </c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C44" s="55" t="n"/>
      <c r="D44" s="55" t="n"/>
      <c r="E44" s="55" t="n"/>
      <c r="S44" s="55" t="n"/>
      <c r="T44" s="55" t="n"/>
    </row>
    <row r="45">
      <c r="B45" s="58">
        <f>(SUM(B5:B44))</f>
        <v/>
      </c>
      <c r="C45" s="55" t="n"/>
      <c r="D45" s="55">
        <f>(SUM(D5:D44))</f>
        <v/>
      </c>
      <c r="E45" s="55" t="n"/>
      <c r="F45" t="inlineStr">
        <is>
          <t>Moy</t>
        </is>
      </c>
      <c r="G45" s="55">
        <f>(D45/B45)</f>
        <v/>
      </c>
      <c r="R45" s="58">
        <f>(SUM(R5:R36))</f>
        <v/>
      </c>
      <c r="S45" s="55" t="n"/>
      <c r="T45" s="55">
        <f>(SUM(T5:T36))</f>
        <v/>
      </c>
      <c r="V45" t="inlineStr">
        <is>
          <t>Moy</t>
        </is>
      </c>
      <c r="W45" s="55">
        <f>(T45/R45)</f>
        <v/>
      </c>
    </row>
    <row r="46">
      <c r="M46" s="58" t="n"/>
      <c r="S46" s="55" t="n"/>
      <c r="T46" s="55" t="n"/>
    </row>
    <row r="47"/>
    <row r="48"/>
    <row r="49">
      <c r="N49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5 W45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0.1045667415274399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0.24829355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6.910964394902492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0.00259875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25" sqref="O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0.6217925375832222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0.80406824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30" sqref="M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91"/>
    <col width="9.140625" customWidth="1" style="14" min="92" max="16384"/>
  </cols>
  <sheetData>
    <row r="1"/>
    <row r="2"/>
    <row r="3">
      <c r="I3" t="inlineStr">
        <is>
          <t>Actual Price :</t>
        </is>
      </c>
      <c r="J3" s="77" t="n">
        <v>13.48649824624369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0.7751638199999999</v>
      </c>
      <c r="C5" s="55">
        <f>(D5/B5)</f>
        <v/>
      </c>
      <c r="D5" s="55" t="n">
        <v>9.9976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0.00016172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91"/>
    <col width="9.140625" customWidth="1" style="14" min="92" max="16384"/>
  </cols>
  <sheetData>
    <row r="1"/>
    <row r="2"/>
    <row r="3">
      <c r="I3" t="inlineStr">
        <is>
          <t>Actual Price :</t>
        </is>
      </c>
      <c r="J3" s="77" t="n">
        <v>3.066002517736058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2.64513983</v>
      </c>
      <c r="C5" s="55">
        <f>(D5/B5)</f>
        <v/>
      </c>
      <c r="D5" s="55" t="n">
        <v>7.9972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2.893e-05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0.5154330650975082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0.006501393134840899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31.2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8.199999999999999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13.5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(-318/3)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G40" sqref="G4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98"/>
    <col width="9.140625" customWidth="1" style="14" min="9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13.0459237921334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9.629999999999999e-06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B10" sqref="B10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0.6102964467169633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0.7281163899999999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2023-12-26T11:34:27Z</dcterms:modified>
  <cp:lastModifiedBy>Tiko</cp:lastModifiedBy>
</cp:coreProperties>
</file>