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4" l="1"/>
  <c r="C38"/>
  <c r="C35"/>
  <c r="C23" l="1"/>
  <c r="C20"/>
  <c r="C44" l="1"/>
  <c r="C16" l="1"/>
  <c r="C12" l="1"/>
  <c r="C13" l="1"/>
  <c r="C28" l="1"/>
  <c r="C31" l="1"/>
  <c r="C49" l="1"/>
  <c r="C52" l="1"/>
  <c r="C33" l="1"/>
  <c r="C39" l="1"/>
  <c r="C26" l="1"/>
  <c r="C17" l="1"/>
  <c r="C22" l="1"/>
  <c r="C30" l="1"/>
  <c r="C25"/>
  <c r="C24" l="1"/>
  <c r="C15" l="1"/>
  <c r="C7" s="1"/>
  <c r="D15" l="1"/>
  <c r="D49"/>
  <c r="D43"/>
  <c r="D22"/>
  <c r="D29"/>
  <c r="D31"/>
  <c r="D30"/>
  <c r="D34"/>
  <c r="D12"/>
  <c r="D53"/>
  <c r="D50"/>
  <c r="D7"/>
  <c r="E7" s="1"/>
  <c r="N9"/>
  <c r="D55"/>
  <c r="D23"/>
  <c r="D46"/>
  <c r="D47"/>
  <c r="D28"/>
  <c r="D20"/>
  <c r="D27"/>
  <c r="M8"/>
  <c r="D52"/>
  <c r="D39"/>
  <c r="D38"/>
  <c r="D45"/>
  <c r="D25"/>
  <c r="D41"/>
  <c r="D19"/>
  <c r="D44"/>
  <c r="D37"/>
  <c r="N8"/>
  <c r="D33"/>
  <c r="M9"/>
  <c r="Q3"/>
  <c r="D35"/>
  <c r="D17"/>
  <c r="D54"/>
  <c r="D40"/>
  <c r="D24"/>
  <c r="D21"/>
  <c r="D51"/>
  <c r="D18"/>
  <c r="D42"/>
  <c r="D48"/>
  <c r="D13"/>
  <c r="D16"/>
  <c r="D32"/>
  <c r="D36"/>
  <c r="D14"/>
  <c r="D26"/>
  <c r="M10" l="1"/>
  <c r="N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<sst xmlns="http://schemas.openxmlformats.org/spreadsheetml/2006/main" count="107" uniqueCount="67">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</sst>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1242.7540057697424</c:v>
                </c:pt>
                <c:pt idx="1">
                  <c:v>1264.9040878792562</c:v>
                </c:pt>
                <c:pt idx="2">
                  <c:v>596.75</c:v>
                </c:pt>
                <c:pt idx="3">
                  <c:v>253.11878836961733</c:v>
                </c:pt>
                <c:pt idx="4">
                  <c:v>1074.5827243112458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1264.9040878792562</v>
          </cell>
        </row>
      </sheetData>
      <sheetData sheetId="1">
        <row r="4">
          <cell r="J4">
            <v>1242.7540057697424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3.134362252701858</v>
          </cell>
        </row>
      </sheetData>
      <sheetData sheetId="4">
        <row r="47">
          <cell r="M47">
            <v>112.44999999999999</v>
          </cell>
          <cell r="O47">
            <v>2.1479725568473107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4.1611932001380083</v>
          </cell>
        </row>
      </sheetData>
      <sheetData sheetId="8">
        <row r="4">
          <cell r="J4">
            <v>44.350375579222238</v>
          </cell>
        </row>
      </sheetData>
      <sheetData sheetId="9">
        <row r="4">
          <cell r="J4">
            <v>11.751434318073809</v>
          </cell>
        </row>
      </sheetData>
      <sheetData sheetId="10">
        <row r="4">
          <cell r="J4">
            <v>24.232216409643751</v>
          </cell>
        </row>
      </sheetData>
      <sheetData sheetId="11">
        <row r="4">
          <cell r="J4">
            <v>14.673591659954294</v>
          </cell>
        </row>
      </sheetData>
      <sheetData sheetId="12">
        <row r="4">
          <cell r="J4">
            <v>63.429066115118466</v>
          </cell>
        </row>
      </sheetData>
      <sheetData sheetId="13">
        <row r="4">
          <cell r="J4">
            <v>3.7194375882269157</v>
          </cell>
        </row>
      </sheetData>
      <sheetData sheetId="14">
        <row r="4">
          <cell r="J4">
            <v>202.90223407460547</v>
          </cell>
        </row>
      </sheetData>
      <sheetData sheetId="15">
        <row r="4">
          <cell r="J4">
            <v>5.6813000655465844</v>
          </cell>
        </row>
      </sheetData>
      <sheetData sheetId="16">
        <row r="4">
          <cell r="J4">
            <v>40.020602315937907</v>
          </cell>
        </row>
      </sheetData>
      <sheetData sheetId="17">
        <row r="4">
          <cell r="J4">
            <v>5.3015338049052527</v>
          </cell>
        </row>
      </sheetData>
      <sheetData sheetId="18">
        <row r="4">
          <cell r="J4">
            <v>5.1204148864356904</v>
          </cell>
        </row>
      </sheetData>
      <sheetData sheetId="19">
        <row r="4">
          <cell r="J4">
            <v>13.519252878308857</v>
          </cell>
        </row>
      </sheetData>
      <sheetData sheetId="20">
        <row r="4">
          <cell r="J4">
            <v>2.532243682747362</v>
          </cell>
        </row>
      </sheetData>
      <sheetData sheetId="21">
        <row r="4">
          <cell r="J4">
            <v>14.669481378627019</v>
          </cell>
        </row>
      </sheetData>
      <sheetData sheetId="22">
        <row r="4">
          <cell r="J4">
            <v>8.4090942678784089</v>
          </cell>
        </row>
      </sheetData>
      <sheetData sheetId="23">
        <row r="4">
          <cell r="J4">
            <v>11.864283425640947</v>
          </cell>
        </row>
      </sheetData>
      <sheetData sheetId="24">
        <row r="4">
          <cell r="J4">
            <v>3.9717177793386274</v>
          </cell>
        </row>
      </sheetData>
      <sheetData sheetId="25">
        <row r="4">
          <cell r="J4">
            <v>19.972169376688321</v>
          </cell>
        </row>
      </sheetData>
      <sheetData sheetId="26">
        <row r="4">
          <cell r="J4">
            <v>50.810336892032865</v>
          </cell>
        </row>
      </sheetData>
      <sheetData sheetId="27">
        <row r="4">
          <cell r="J4">
            <v>1.969896214139008</v>
          </cell>
        </row>
      </sheetData>
      <sheetData sheetId="28">
        <row r="4">
          <cell r="J4">
            <v>37.687508193798507</v>
          </cell>
        </row>
      </sheetData>
      <sheetData sheetId="29">
        <row r="4">
          <cell r="J4">
            <v>45.305071332142141</v>
          </cell>
        </row>
      </sheetData>
      <sheetData sheetId="30">
        <row r="4">
          <cell r="J4">
            <v>2.7075280470751082</v>
          </cell>
        </row>
      </sheetData>
      <sheetData sheetId="31">
        <row r="4">
          <cell r="J4">
            <v>4.7026302354487228</v>
          </cell>
        </row>
      </sheetData>
      <sheetData sheetId="32">
        <row r="4">
          <cell r="J4">
            <v>2.9255122443695187</v>
          </cell>
        </row>
      </sheetData>
      <sheetData sheetId="33">
        <row r="4">
          <cell r="J4">
            <v>253.11878836961733</v>
          </cell>
        </row>
      </sheetData>
      <sheetData sheetId="34">
        <row r="4">
          <cell r="J4">
            <v>0.97813912495433375</v>
          </cell>
        </row>
      </sheetData>
      <sheetData sheetId="35">
        <row r="4">
          <cell r="J4">
            <v>14.06634874015247</v>
          </cell>
        </row>
      </sheetData>
      <sheetData sheetId="36">
        <row r="4">
          <cell r="J4">
            <v>19.278056892079533</v>
          </cell>
        </row>
      </sheetData>
      <sheetData sheetId="37">
        <row r="4">
          <cell r="J4">
            <v>10.443505730343109</v>
          </cell>
        </row>
      </sheetData>
      <sheetData sheetId="38">
        <row r="4">
          <cell r="J4">
            <v>8.0174194481236221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R4" sqref="R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596.75</f>
        <v>596.75</v>
      </c>
      <c r="P2" t="s">
        <v>8</v>
      </c>
      <c r="Q2" s="10">
        <f>N2+K2+H2</f>
        <v>673.68000000000006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0.15199985105013239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4432.1096063298628</v>
      </c>
      <c r="D7" s="20">
        <f>(C7*[1]Feuil1!$K$2-C4)/C4</f>
        <v>0.554826423192049</v>
      </c>
      <c r="E7" s="31">
        <f>C7-C7/(1+D7)</f>
        <v>1581.5601557804121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1242.7540057697424</v>
      </c>
    </row>
    <row r="9" spans="2:20">
      <c r="M9" s="17" t="str">
        <f>IF(C13&gt;C7*Params!F8,B13,"Others")</f>
        <v>ETH</v>
      </c>
      <c r="N9" s="18">
        <f>IF(C13&gt;C7*0.1,C13,C7)</f>
        <v>1264.9040878792562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596.75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253.11878836961733</v>
      </c>
    </row>
    <row r="12" spans="2:20">
      <c r="B12" s="7" t="s">
        <v>4</v>
      </c>
      <c r="C12" s="1">
        <f>[2]BTC!J4</f>
        <v>1242.7540057697424</v>
      </c>
      <c r="D12" s="20">
        <f>C12/$C$7</f>
        <v>0.28039785026860853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1074.5827243112458</v>
      </c>
    </row>
    <row r="13" spans="2:20">
      <c r="B13" s="7" t="s">
        <v>19</v>
      </c>
      <c r="C13" s="1">
        <f>[2]ETH!J4</f>
        <v>1264.9040878792562</v>
      </c>
      <c r="D13" s="20">
        <f t="shared" ref="D13:D55" si="0">C13/$C$7</f>
        <v>0.28539548888248201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596.75</v>
      </c>
      <c r="D14" s="20">
        <f t="shared" si="0"/>
        <v>0.13464242832526793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253.11878836961733</v>
      </c>
      <c r="D15" s="20">
        <f t="shared" si="0"/>
        <v>5.7110227600896291E-2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202.90223407460547</v>
      </c>
      <c r="D16" s="20">
        <f t="shared" si="0"/>
        <v>4.5780057827275747E-2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2.5371664960496653E-2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2.3916376041019524E-2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1.411291812609218E-2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63.429066115118466</v>
      </c>
      <c r="D20" s="20">
        <f t="shared" si="0"/>
        <v>1.4311258463583609E-2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1.1439247785657452E-2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37.687508193798507</v>
      </c>
      <c r="D22" s="20">
        <f t="shared" si="0"/>
        <v>8.5032888491687695E-3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50.810336892032865</v>
      </c>
      <c r="D23" s="20">
        <f t="shared" si="0"/>
        <v>1.1464142678120237E-2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44.350375579222238</v>
      </c>
      <c r="D24" s="20">
        <f t="shared" si="0"/>
        <v>1.0006606225595549E-2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45.305071332142141</v>
      </c>
      <c r="D25" s="20">
        <f t="shared" si="0"/>
        <v>1.0222010590044572E-2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40.020602315937907</v>
      </c>
      <c r="D26" s="20">
        <f t="shared" si="0"/>
        <v>9.0296959846798853E-3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5.9181749392070012E-3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24.232216409643751</v>
      </c>
      <c r="D28" s="20">
        <f t="shared" si="0"/>
        <v>5.4674226411358861E-3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19.972169376688321</v>
      </c>
      <c r="D29" s="20">
        <f t="shared" si="0"/>
        <v>4.5062444638472865E-3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19.278056892079533</v>
      </c>
      <c r="D30" s="20">
        <f t="shared" si="0"/>
        <v>4.3496345091617195E-3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13.519252878308857</v>
      </c>
      <c r="D31" s="20">
        <f t="shared" si="0"/>
        <v>3.0502975059553787E-3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14.673591659954294</v>
      </c>
      <c r="D32" s="20">
        <f t="shared" si="0"/>
        <v>3.3107465661493846E-3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11.751434318073809</v>
      </c>
      <c r="D33" s="20">
        <f t="shared" si="0"/>
        <v>2.6514313412490096E-3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14.06634874015247</v>
      </c>
      <c r="D34" s="20">
        <f t="shared" si="0"/>
        <v>3.1737366603170536E-3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14.669481378627019</v>
      </c>
      <c r="D35" s="20">
        <f t="shared" si="0"/>
        <v>3.3098191790375217E-3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11.864283425640947</v>
      </c>
      <c r="D36" s="20">
        <f t="shared" si="0"/>
        <v>2.6768930553289073E-3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2.3690749851953299E-3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8.4090942678784089</v>
      </c>
      <c r="D38" s="20">
        <f t="shared" si="0"/>
        <v>1.8973118931600169E-3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5.3015338049052527</v>
      </c>
      <c r="D39" s="20">
        <f t="shared" si="0"/>
        <v>1.1961648686065194E-3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5.6813000655465844</v>
      </c>
      <c r="D40" s="20">
        <f t="shared" si="0"/>
        <v>1.2818500827309527E-3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4.7026302354487228</v>
      </c>
      <c r="D41" s="20">
        <f t="shared" si="0"/>
        <v>1.0610365386118851E-3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5.1204148864356904</v>
      </c>
      <c r="D42" s="20">
        <f t="shared" si="0"/>
        <v>1.1552996972644363E-3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4.1611932001380083</v>
      </c>
      <c r="D43" s="20">
        <f t="shared" si="0"/>
        <v>9.3887416371541527E-4</v>
      </c>
    </row>
    <row r="44" spans="2:14">
      <c r="B44" s="22" t="s">
        <v>23</v>
      </c>
      <c r="C44" s="9">
        <f>[2]LUNA!J4</f>
        <v>3.9717177793386274</v>
      </c>
      <c r="D44" s="20">
        <f t="shared" si="0"/>
        <v>8.9612354659873218E-4</v>
      </c>
    </row>
    <row r="45" spans="2:14">
      <c r="B45" s="22" t="s">
        <v>36</v>
      </c>
      <c r="C45" s="9">
        <f>[2]AMP!$J$4</f>
        <v>3.7194375882269157</v>
      </c>
      <c r="D45" s="20">
        <f t="shared" si="0"/>
        <v>8.3920252850129854E-4</v>
      </c>
    </row>
    <row r="46" spans="2:14">
      <c r="B46" s="7" t="s">
        <v>25</v>
      </c>
      <c r="C46" s="1">
        <f>[2]POLIS!J4</f>
        <v>3.134362252701858</v>
      </c>
      <c r="D46" s="20">
        <f t="shared" si="0"/>
        <v>7.071942102301386E-4</v>
      </c>
    </row>
    <row r="47" spans="2:14">
      <c r="B47" s="22" t="s">
        <v>40</v>
      </c>
      <c r="C47" s="9">
        <f>[2]SHPING!$J$4</f>
        <v>2.9255122443695187</v>
      </c>
      <c r="D47" s="20">
        <f t="shared" si="0"/>
        <v>6.6007217876366429E-4</v>
      </c>
    </row>
    <row r="48" spans="2:14">
      <c r="B48" s="22" t="s">
        <v>50</v>
      </c>
      <c r="C48" s="9">
        <f>[2]KAVA!$J$4</f>
        <v>2.532243682747362</v>
      </c>
      <c r="D48" s="20">
        <f t="shared" si="0"/>
        <v>5.713404919253024E-4</v>
      </c>
    </row>
    <row r="49" spans="2:4">
      <c r="B49" s="22" t="s">
        <v>62</v>
      </c>
      <c r="C49" s="10">
        <f>[2]SEI!$J$4</f>
        <v>2.7075280470751082</v>
      </c>
      <c r="D49" s="20">
        <f t="shared" si="0"/>
        <v>6.1088923505146699E-4</v>
      </c>
    </row>
    <row r="50" spans="2:4">
      <c r="B50" s="22" t="s">
        <v>65</v>
      </c>
      <c r="C50" s="10">
        <f>[2]DYDX!$J$4</f>
        <v>8.0174194481236221</v>
      </c>
      <c r="D50" s="20">
        <f t="shared" si="0"/>
        <v>1.808939796225545E-3</v>
      </c>
    </row>
    <row r="51" spans="2:4">
      <c r="B51" s="22" t="s">
        <v>66</v>
      </c>
      <c r="C51" s="10">
        <f>[2]TIA!$J$4</f>
        <v>10.443505730343109</v>
      </c>
      <c r="D51" s="20">
        <f t="shared" si="0"/>
        <v>2.3563283984285662E-3</v>
      </c>
    </row>
    <row r="52" spans="2:4">
      <c r="B52" s="7" t="s">
        <v>28</v>
      </c>
      <c r="C52" s="1">
        <f>[2]ATLAS!O47</f>
        <v>2.1479725568473107</v>
      </c>
      <c r="D52" s="20">
        <f t="shared" si="0"/>
        <v>4.8463886222028743E-4</v>
      </c>
    </row>
    <row r="53" spans="2:4">
      <c r="B53" s="22" t="s">
        <v>63</v>
      </c>
      <c r="C53" s="10">
        <f>[2]MEME!$J$4</f>
        <v>1.969896214139008</v>
      </c>
      <c r="D53" s="20">
        <f t="shared" si="0"/>
        <v>4.4446017565216256E-4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3.8284107359995532E-4</v>
      </c>
    </row>
    <row r="55" spans="2:4">
      <c r="B55" s="22" t="s">
        <v>43</v>
      </c>
      <c r="C55" s="9">
        <f>[2]TRX!$J$4</f>
        <v>0.97813912495433375</v>
      </c>
      <c r="D55" s="20">
        <f t="shared" si="0"/>
        <v>2.2069380314001537E-4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2023-12-26T10:59:34Z</dcterms:modified>
</cp:coreProperties>
</file>