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G9" s="1"/>
  <c r="B10"/>
  <c r="N9"/>
  <c r="N8"/>
  <c r="O7"/>
  <c r="P7" s="1"/>
  <c r="N7"/>
  <c r="N6"/>
  <c r="C5"/>
  <c r="O9" s="1"/>
  <c r="P9" s="1"/>
  <c r="K4"/>
  <c r="J4"/>
  <c r="D10" i="33"/>
  <c r="B10"/>
  <c r="O9"/>
  <c r="P9" s="1"/>
  <c r="N9"/>
  <c r="G9"/>
  <c r="N8"/>
  <c r="N7"/>
  <c r="N6"/>
  <c r="C5"/>
  <c r="O7" s="1"/>
  <c r="P7" s="1"/>
  <c r="J4"/>
  <c r="K4" s="1"/>
  <c r="D11" i="32"/>
  <c r="B11"/>
  <c r="G10" s="1"/>
  <c r="N9"/>
  <c r="C9"/>
  <c r="T8"/>
  <c r="R8"/>
  <c r="N8" s="1"/>
  <c r="O8"/>
  <c r="P8" s="1"/>
  <c r="C8"/>
  <c r="S8" s="1"/>
  <c r="T7"/>
  <c r="S7"/>
  <c r="R7"/>
  <c r="N7"/>
  <c r="C7"/>
  <c r="O7" s="1"/>
  <c r="P7" s="1"/>
  <c r="T6"/>
  <c r="R6"/>
  <c r="N6"/>
  <c r="C6"/>
  <c r="S6" s="1"/>
  <c r="R5"/>
  <c r="R35" s="1"/>
  <c r="C5"/>
  <c r="O9" s="1"/>
  <c r="P9" s="1"/>
  <c r="J4"/>
  <c r="K4" s="1"/>
  <c r="B13" i="31"/>
  <c r="C10"/>
  <c r="N9"/>
  <c r="C9"/>
  <c r="O8"/>
  <c r="P8" s="1"/>
  <c r="N8"/>
  <c r="C8"/>
  <c r="S6" s="1"/>
  <c r="T7"/>
  <c r="S7"/>
  <c r="R7"/>
  <c r="P7"/>
  <c r="C7"/>
  <c r="T6"/>
  <c r="R6"/>
  <c r="P6"/>
  <c r="N6"/>
  <c r="E6"/>
  <c r="D6"/>
  <c r="T5" s="1"/>
  <c r="S5" s="1"/>
  <c r="R5"/>
  <c r="R17" s="1"/>
  <c r="C5"/>
  <c r="O7" s="1"/>
  <c r="J4"/>
  <c r="B10" i="30"/>
  <c r="O9"/>
  <c r="P9" s="1"/>
  <c r="N9"/>
  <c r="N8"/>
  <c r="N7"/>
  <c r="N6"/>
  <c r="E6"/>
  <c r="D6"/>
  <c r="D10" s="1"/>
  <c r="G9" s="1"/>
  <c r="C5"/>
  <c r="O7" s="1"/>
  <c r="P7" s="1"/>
  <c r="J4"/>
  <c r="K4" s="1"/>
  <c r="B13" i="29"/>
  <c r="P8"/>
  <c r="N8"/>
  <c r="O7"/>
  <c r="O6"/>
  <c r="E6"/>
  <c r="D6"/>
  <c r="D13" s="1"/>
  <c r="G12" s="1"/>
  <c r="C5"/>
  <c r="O8" s="1"/>
  <c r="J4"/>
  <c r="K4" s="1"/>
  <c r="B34" i="28"/>
  <c r="C34" s="1"/>
  <c r="D33"/>
  <c r="C33"/>
  <c r="C32"/>
  <c r="C31"/>
  <c r="C30"/>
  <c r="D29"/>
  <c r="B28"/>
  <c r="C27"/>
  <c r="B26"/>
  <c r="C26" s="1"/>
  <c r="C25"/>
  <c r="C24"/>
  <c r="N23"/>
  <c r="C23"/>
  <c r="O6" s="1"/>
  <c r="R22"/>
  <c r="C22"/>
  <c r="O23" s="1"/>
  <c r="T21"/>
  <c r="R21"/>
  <c r="C21"/>
  <c r="T20"/>
  <c r="C20"/>
  <c r="T19"/>
  <c r="C19"/>
  <c r="T18"/>
  <c r="R18"/>
  <c r="E18"/>
  <c r="T17"/>
  <c r="R17"/>
  <c r="C17"/>
  <c r="T16"/>
  <c r="R16"/>
  <c r="C16"/>
  <c r="O9" s="1"/>
  <c r="T15"/>
  <c r="S15"/>
  <c r="O26" s="1"/>
  <c r="R15"/>
  <c r="B15"/>
  <c r="E15" s="1"/>
  <c r="T14"/>
  <c r="S14"/>
  <c r="R14"/>
  <c r="O14"/>
  <c r="N14"/>
  <c r="N17" s="1"/>
  <c r="B14"/>
  <c r="T13"/>
  <c r="S13"/>
  <c r="R13"/>
  <c r="N16" s="1"/>
  <c r="D13"/>
  <c r="B13"/>
  <c r="T12"/>
  <c r="R12"/>
  <c r="E12"/>
  <c r="T11"/>
  <c r="S11"/>
  <c r="R11"/>
  <c r="C11"/>
  <c r="T10"/>
  <c r="S10"/>
  <c r="C10"/>
  <c r="U9"/>
  <c r="S9"/>
  <c r="R9"/>
  <c r="B9"/>
  <c r="C9" s="1"/>
  <c r="R8"/>
  <c r="T8" s="1"/>
  <c r="O8"/>
  <c r="C8"/>
  <c r="B8"/>
  <c r="T7"/>
  <c r="R7"/>
  <c r="N7"/>
  <c r="C7"/>
  <c r="T6"/>
  <c r="N6"/>
  <c r="P6" s="1"/>
  <c r="B6"/>
  <c r="S5"/>
  <c r="D5"/>
  <c r="B5"/>
  <c r="R5" s="1"/>
  <c r="B13" i="27"/>
  <c r="J4" s="1"/>
  <c r="K4" s="1"/>
  <c r="O9"/>
  <c r="P9" s="1"/>
  <c r="N9"/>
  <c r="N8"/>
  <c r="O7"/>
  <c r="P7" s="1"/>
  <c r="N7"/>
  <c r="N6"/>
  <c r="E6"/>
  <c r="D6"/>
  <c r="D13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P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R5"/>
  <c r="R22" s="1"/>
  <c r="C5"/>
  <c r="O9" s="1"/>
  <c r="K4"/>
  <c r="B10" i="25"/>
  <c r="D7"/>
  <c r="E6"/>
  <c r="D6"/>
  <c r="C5"/>
  <c r="O7" s="1"/>
  <c r="N17" i="24"/>
  <c r="N16"/>
  <c r="B16"/>
  <c r="D16" s="1"/>
  <c r="T9" s="1"/>
  <c r="D15"/>
  <c r="T10" s="1"/>
  <c r="B15"/>
  <c r="N14"/>
  <c r="C14"/>
  <c r="C13"/>
  <c r="C12"/>
  <c r="C11"/>
  <c r="R10"/>
  <c r="N15" s="1"/>
  <c r="C10"/>
  <c r="R9"/>
  <c r="C9"/>
  <c r="T8"/>
  <c r="S8"/>
  <c r="R8"/>
  <c r="C8"/>
  <c r="T7"/>
  <c r="R7"/>
  <c r="C7"/>
  <c r="O9" s="1"/>
  <c r="R6"/>
  <c r="U6" s="1"/>
  <c r="N6"/>
  <c r="E6"/>
  <c r="D6"/>
  <c r="T6" s="1"/>
  <c r="T5"/>
  <c r="S5"/>
  <c r="R5"/>
  <c r="C5"/>
  <c r="E35" i="23"/>
  <c r="B35"/>
  <c r="C34"/>
  <c r="C33"/>
  <c r="B32"/>
  <c r="C31"/>
  <c r="C30"/>
  <c r="C29"/>
  <c r="C28"/>
  <c r="C27"/>
  <c r="D26"/>
  <c r="B26"/>
  <c r="T25"/>
  <c r="D25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R6"/>
  <c r="T6" s="1"/>
  <c r="D6"/>
  <c r="D37" s="1"/>
  <c r="R5"/>
  <c r="T5" s="1"/>
  <c r="D5"/>
  <c r="B17" i="22"/>
  <c r="J4" s="1"/>
  <c r="D15"/>
  <c r="D14"/>
  <c r="D13"/>
  <c r="D12"/>
  <c r="D11"/>
  <c r="D10"/>
  <c r="D9"/>
  <c r="D8"/>
  <c r="B7"/>
  <c r="C7" s="1"/>
  <c r="E6"/>
  <c r="D6"/>
  <c r="D5"/>
  <c r="D17" s="1"/>
  <c r="R21" i="21"/>
  <c r="B15"/>
  <c r="C13"/>
  <c r="C12"/>
  <c r="C11"/>
  <c r="C10"/>
  <c r="C9"/>
  <c r="T8"/>
  <c r="R8"/>
  <c r="U8" s="1"/>
  <c r="N8"/>
  <c r="C8"/>
  <c r="T7"/>
  <c r="S7" s="1"/>
  <c r="R7"/>
  <c r="O7"/>
  <c r="C7"/>
  <c r="R6"/>
  <c r="N6"/>
  <c r="E6"/>
  <c r="D6"/>
  <c r="T5"/>
  <c r="S5"/>
  <c r="R5"/>
  <c r="N9" s="1"/>
  <c r="C5"/>
  <c r="J4"/>
  <c r="B10" i="20"/>
  <c r="N7"/>
  <c r="E6"/>
  <c r="D6"/>
  <c r="D10" s="1"/>
  <c r="G9" s="1"/>
  <c r="C5"/>
  <c r="O7" s="1"/>
  <c r="P7" s="1"/>
  <c r="J4"/>
  <c r="K4" s="1"/>
  <c r="D10" i="19"/>
  <c r="G9" s="1"/>
  <c r="B10"/>
  <c r="N9"/>
  <c r="N8"/>
  <c r="O7"/>
  <c r="P7" s="1"/>
  <c r="N7"/>
  <c r="N6"/>
  <c r="E6"/>
  <c r="D6"/>
  <c r="C5"/>
  <c r="O9" s="1"/>
  <c r="P9" s="1"/>
  <c r="J4"/>
  <c r="B10" i="18"/>
  <c r="O6"/>
  <c r="E6"/>
  <c r="D6"/>
  <c r="D10" s="1"/>
  <c r="G9" s="1"/>
  <c r="C5"/>
  <c r="O7" s="1"/>
  <c r="J4"/>
  <c r="K4" s="1"/>
  <c r="B13" i="17"/>
  <c r="O9"/>
  <c r="O8"/>
  <c r="N8"/>
  <c r="P8" s="1"/>
  <c r="O7"/>
  <c r="O6"/>
  <c r="N6"/>
  <c r="P6" s="1"/>
  <c r="E6"/>
  <c r="D6"/>
  <c r="D13" s="1"/>
  <c r="G12" s="1"/>
  <c r="J4"/>
  <c r="C10" i="16"/>
  <c r="B9"/>
  <c r="D9" s="1"/>
  <c r="D8" s="1"/>
  <c r="T8" s="1"/>
  <c r="C8"/>
  <c r="B8"/>
  <c r="T7"/>
  <c r="S7" s="1"/>
  <c r="R7"/>
  <c r="O7"/>
  <c r="C7"/>
  <c r="T6"/>
  <c r="S6"/>
  <c r="O6" s="1"/>
  <c r="R6"/>
  <c r="E6"/>
  <c r="D6"/>
  <c r="D14" s="1"/>
  <c r="R5"/>
  <c r="U5" s="1"/>
  <c r="C5"/>
  <c r="B13" i="15"/>
  <c r="O9"/>
  <c r="P8"/>
  <c r="N8"/>
  <c r="O7"/>
  <c r="N6"/>
  <c r="E6"/>
  <c r="D6"/>
  <c r="D13" s="1"/>
  <c r="G12" s="1"/>
  <c r="C5"/>
  <c r="O8" s="1"/>
  <c r="B17" i="14"/>
  <c r="C15"/>
  <c r="D14"/>
  <c r="C14"/>
  <c r="C13"/>
  <c r="C12"/>
  <c r="S9" s="1"/>
  <c r="C11"/>
  <c r="T10"/>
  <c r="R10"/>
  <c r="E10"/>
  <c r="R9"/>
  <c r="N15" s="1"/>
  <c r="D9"/>
  <c r="S8"/>
  <c r="O8" s="1"/>
  <c r="P8" s="1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D5"/>
  <c r="J4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N17" i="12"/>
  <c r="N16"/>
  <c r="N15"/>
  <c r="N14"/>
  <c r="B13"/>
  <c r="J4" s="1"/>
  <c r="K4" s="1"/>
  <c r="C11"/>
  <c r="C10"/>
  <c r="O16" s="1"/>
  <c r="P16" s="1"/>
  <c r="O9"/>
  <c r="C9"/>
  <c r="U8"/>
  <c r="T8"/>
  <c r="S8" s="1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G12" s="1"/>
  <c r="T5"/>
  <c r="T13" s="1"/>
  <c r="R5"/>
  <c r="R13" s="1"/>
  <c r="C5"/>
  <c r="O7" s="1"/>
  <c r="P7" s="1"/>
  <c r="B14" i="11"/>
  <c r="N9"/>
  <c r="N8"/>
  <c r="N7"/>
  <c r="D7"/>
  <c r="D14" s="1"/>
  <c r="G13" s="1"/>
  <c r="N6"/>
  <c r="E6"/>
  <c r="D6"/>
  <c r="C5"/>
  <c r="O9" s="1"/>
  <c r="P9" s="1"/>
  <c r="J4"/>
  <c r="E7" s="1"/>
  <c r="B14" i="10"/>
  <c r="J4" s="1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K4" s="1"/>
  <c r="B13" i="8"/>
  <c r="N9" s="1"/>
  <c r="O9"/>
  <c r="P9" s="1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H37" s="1"/>
  <c r="E51"/>
  <c r="D51"/>
  <c r="C51"/>
  <c r="G51" s="1"/>
  <c r="H35" s="1"/>
  <c r="H40" s="1"/>
  <c r="F50"/>
  <c r="E50"/>
  <c r="D50"/>
  <c r="C50"/>
  <c r="G50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M37" s="1"/>
  <c r="D37"/>
  <c r="E37" s="1"/>
  <c r="F37" s="1"/>
  <c r="I37" s="1"/>
  <c r="K37" s="1"/>
  <c r="M36"/>
  <c r="H36"/>
  <c r="E36"/>
  <c r="F36" s="1"/>
  <c r="D36"/>
  <c r="M35"/>
  <c r="D35"/>
  <c r="E35" s="1"/>
  <c r="F35" s="1"/>
  <c r="I35" s="1"/>
  <c r="K35" s="1"/>
  <c r="M34"/>
  <c r="H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J14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K4" s="1"/>
  <c r="E232" i="3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68" i="2"/>
  <c r="O68" s="1"/>
  <c r="M68"/>
  <c r="M67"/>
  <c r="N66"/>
  <c r="O66" s="1"/>
  <c r="M66"/>
  <c r="N65"/>
  <c r="M65"/>
  <c r="B30" s="1"/>
  <c r="R21" s="1"/>
  <c r="M60"/>
  <c r="M59"/>
  <c r="N57"/>
  <c r="M52"/>
  <c r="M51"/>
  <c r="M49"/>
  <c r="M44"/>
  <c r="M43"/>
  <c r="M42"/>
  <c r="N41"/>
  <c r="O41" s="1"/>
  <c r="M41"/>
  <c r="B37"/>
  <c r="J7" s="1"/>
  <c r="J8" s="1"/>
  <c r="N36"/>
  <c r="O36" s="1"/>
  <c r="M36"/>
  <c r="N35"/>
  <c r="O35" s="1"/>
  <c r="M35"/>
  <c r="C35"/>
  <c r="B35"/>
  <c r="M34"/>
  <c r="C34"/>
  <c r="N33"/>
  <c r="M33"/>
  <c r="O33" s="1"/>
  <c r="O38" s="1"/>
  <c r="D33"/>
  <c r="C33"/>
  <c r="N19" s="1"/>
  <c r="O19" s="1"/>
  <c r="B33"/>
  <c r="C32"/>
  <c r="N49" s="1"/>
  <c r="O49" s="1"/>
  <c r="B31"/>
  <c r="D30"/>
  <c r="T21" s="1"/>
  <c r="S21" s="1"/>
  <c r="D29"/>
  <c r="T18" s="1"/>
  <c r="N28"/>
  <c r="O28" s="1"/>
  <c r="M28"/>
  <c r="D28"/>
  <c r="T17" s="1"/>
  <c r="M27"/>
  <c r="D27"/>
  <c r="N26"/>
  <c r="O26" s="1"/>
  <c r="M26"/>
  <c r="D26"/>
  <c r="C26" s="1"/>
  <c r="N25"/>
  <c r="M25"/>
  <c r="O25" s="1"/>
  <c r="C25"/>
  <c r="N67" s="1"/>
  <c r="O67" s="1"/>
  <c r="T24"/>
  <c r="R24"/>
  <c r="C24"/>
  <c r="T23"/>
  <c r="R23"/>
  <c r="C23"/>
  <c r="R22"/>
  <c r="C22"/>
  <c r="C21"/>
  <c r="N18" s="1"/>
  <c r="M20"/>
  <c r="C20"/>
  <c r="N34" s="1"/>
  <c r="O34" s="1"/>
  <c r="T19"/>
  <c r="R19"/>
  <c r="M50" s="1"/>
  <c r="M19"/>
  <c r="C19"/>
  <c r="N27" s="1"/>
  <c r="O27" s="1"/>
  <c r="S18"/>
  <c r="R18"/>
  <c r="O18"/>
  <c r="M18"/>
  <c r="D18"/>
  <c r="C18"/>
  <c r="N17" s="1"/>
  <c r="S17"/>
  <c r="R17"/>
  <c r="O17"/>
  <c r="M17"/>
  <c r="C17"/>
  <c r="N20" s="1"/>
  <c r="O20" s="1"/>
  <c r="T16"/>
  <c r="R16"/>
  <c r="D16"/>
  <c r="T15"/>
  <c r="S15" s="1"/>
  <c r="R15"/>
  <c r="D15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N9"/>
  <c r="M9"/>
  <c r="C9"/>
  <c r="R8"/>
  <c r="S8" s="1"/>
  <c r="C8"/>
  <c r="R7"/>
  <c r="S7" s="1"/>
  <c r="C7"/>
  <c r="R6"/>
  <c r="T6" s="1"/>
  <c r="E6"/>
  <c r="D6"/>
  <c r="R5"/>
  <c r="T5" s="1"/>
  <c r="D5"/>
  <c r="J4"/>
  <c r="C40" i="1"/>
  <c r="D38"/>
  <c r="T21" s="1"/>
  <c r="B38"/>
  <c r="B39" s="1"/>
  <c r="R22" s="1"/>
  <c r="N37"/>
  <c r="C37"/>
  <c r="N36"/>
  <c r="C36"/>
  <c r="N35"/>
  <c r="C35"/>
  <c r="N34"/>
  <c r="C34"/>
  <c r="D33"/>
  <c r="D32"/>
  <c r="D31"/>
  <c r="D30"/>
  <c r="D29"/>
  <c r="C28"/>
  <c r="D27"/>
  <c r="D26"/>
  <c r="D25"/>
  <c r="D24"/>
  <c r="T23"/>
  <c r="S23"/>
  <c r="R23"/>
  <c r="D23"/>
  <c r="C23"/>
  <c r="B23"/>
  <c r="B42" s="1"/>
  <c r="J12" s="1"/>
  <c r="J13" s="1"/>
  <c r="D22"/>
  <c r="R21"/>
  <c r="N21"/>
  <c r="D21"/>
  <c r="T20"/>
  <c r="S20"/>
  <c r="O29" s="1"/>
  <c r="P29" s="1"/>
  <c r="R20"/>
  <c r="N29" s="1"/>
  <c r="N20"/>
  <c r="C20"/>
  <c r="T19"/>
  <c r="R19"/>
  <c r="N19" s="1"/>
  <c r="D19"/>
  <c r="C19"/>
  <c r="T18"/>
  <c r="S18" s="1"/>
  <c r="O13" s="1"/>
  <c r="P13" s="1"/>
  <c r="R18"/>
  <c r="O18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R12"/>
  <c r="T12" s="1"/>
  <c r="N12"/>
  <c r="E12"/>
  <c r="D12"/>
  <c r="R11"/>
  <c r="T11" s="1"/>
  <c r="D11"/>
  <c r="T8" s="1"/>
  <c r="R10"/>
  <c r="O10"/>
  <c r="N10"/>
  <c r="P10" s="1"/>
  <c r="D10"/>
  <c r="T9"/>
  <c r="R9"/>
  <c r="D9"/>
  <c r="R8"/>
  <c r="R32" s="1"/>
  <c r="D8"/>
  <c r="T7"/>
  <c r="R7"/>
  <c r="D7"/>
  <c r="T6"/>
  <c r="R6"/>
  <c r="P6"/>
  <c r="N6"/>
  <c r="O6" s="1"/>
  <c r="D6"/>
  <c r="T5"/>
  <c r="R5"/>
  <c r="D5"/>
  <c r="J4"/>
  <c r="O30" i="2" l="1"/>
  <c r="P18" i="1"/>
  <c r="N3"/>
  <c r="O9" i="2"/>
  <c r="O14" s="1"/>
  <c r="N4"/>
  <c r="N44"/>
  <c r="O44" s="1"/>
  <c r="N42"/>
  <c r="O42" s="1"/>
  <c r="M75"/>
  <c r="M73"/>
  <c r="H41" i="5"/>
  <c r="H38"/>
  <c r="H39" s="1"/>
  <c r="O37" i="1"/>
  <c r="P37" s="1"/>
  <c r="O36"/>
  <c r="P36" s="1"/>
  <c r="O35"/>
  <c r="P35" s="1"/>
  <c r="O34"/>
  <c r="P34" s="1"/>
  <c r="P39" s="1"/>
  <c r="M57" i="2"/>
  <c r="D31"/>
  <c r="T22" s="1"/>
  <c r="T20"/>
  <c r="S20" s="1"/>
  <c r="R20"/>
  <c r="M58" s="1"/>
  <c r="O17" i="14"/>
  <c r="O16"/>
  <c r="O15"/>
  <c r="P15" s="1"/>
  <c r="O14"/>
  <c r="P23" i="28"/>
  <c r="O26" i="1"/>
  <c r="O27"/>
  <c r="P27" s="1"/>
  <c r="O28"/>
  <c r="O22" i="2"/>
  <c r="O57"/>
  <c r="M74"/>
  <c r="P26" i="4"/>
  <c r="I38" i="5"/>
  <c r="K38" s="1"/>
  <c r="J13" s="1"/>
  <c r="I41"/>
  <c r="K41" s="1"/>
  <c r="P6" i="10"/>
  <c r="P8" i="12"/>
  <c r="P11" s="1"/>
  <c r="O3" i="1"/>
  <c r="O11"/>
  <c r="O12"/>
  <c r="P12" s="1"/>
  <c r="T10"/>
  <c r="S10" s="1"/>
  <c r="N11"/>
  <c r="S19"/>
  <c r="T16"/>
  <c r="T32" s="1"/>
  <c r="D39"/>
  <c r="T22" s="1"/>
  <c r="D37" i="2"/>
  <c r="G36" s="1"/>
  <c r="T14"/>
  <c r="S14" s="1"/>
  <c r="S16"/>
  <c r="S19"/>
  <c r="S24"/>
  <c r="R36"/>
  <c r="O46"/>
  <c r="N43"/>
  <c r="O43" s="1"/>
  <c r="O65"/>
  <c r="O70" s="1"/>
  <c r="M76"/>
  <c r="I36" i="5"/>
  <c r="K36" s="1"/>
  <c r="I39"/>
  <c r="K39" s="1"/>
  <c r="E9" i="7"/>
  <c r="P9" i="10"/>
  <c r="K4"/>
  <c r="P9" i="12"/>
  <c r="S8" i="16"/>
  <c r="T17" i="24"/>
  <c r="R37" i="14"/>
  <c r="N25"/>
  <c r="N23"/>
  <c r="N9" i="18"/>
  <c r="N8"/>
  <c r="N6"/>
  <c r="B37" i="23"/>
  <c r="J4" s="1"/>
  <c r="R9"/>
  <c r="S9" s="1"/>
  <c r="C9"/>
  <c r="C32"/>
  <c r="R24"/>
  <c r="O17" i="24"/>
  <c r="P17" s="1"/>
  <c r="O16"/>
  <c r="P16" s="1"/>
  <c r="O14"/>
  <c r="P14" s="1"/>
  <c r="N9"/>
  <c r="P9" s="1"/>
  <c r="N7"/>
  <c r="N9" i="25"/>
  <c r="N8"/>
  <c r="N6"/>
  <c r="T5" i="28"/>
  <c r="C28"/>
  <c r="R20"/>
  <c r="C29"/>
  <c r="T22"/>
  <c r="S22" s="1"/>
  <c r="N9" i="15"/>
  <c r="P9" s="1"/>
  <c r="N7"/>
  <c r="J4"/>
  <c r="K4" s="1"/>
  <c r="O9" i="16"/>
  <c r="O8"/>
  <c r="N9" i="17"/>
  <c r="N7"/>
  <c r="P7" s="1"/>
  <c r="P11" s="1"/>
  <c r="N9" i="20"/>
  <c r="N8"/>
  <c r="N6"/>
  <c r="D15" i="21"/>
  <c r="G14" s="1"/>
  <c r="T6"/>
  <c r="S6" s="1"/>
  <c r="O8"/>
  <c r="P8" s="1"/>
  <c r="O6"/>
  <c r="C35" i="23"/>
  <c r="N9" s="1"/>
  <c r="R25"/>
  <c r="O9"/>
  <c r="P9" s="1"/>
  <c r="R6" i="28"/>
  <c r="C6"/>
  <c r="O17"/>
  <c r="P17" s="1"/>
  <c r="O15"/>
  <c r="E14"/>
  <c r="R10"/>
  <c r="R38" s="1"/>
  <c r="N9" i="29"/>
  <c r="N7"/>
  <c r="N6"/>
  <c r="Q6" s="1"/>
  <c r="P11" i="31"/>
  <c r="O6"/>
  <c r="L38" i="5"/>
  <c r="T6" i="9"/>
  <c r="T17" s="1"/>
  <c r="O7"/>
  <c r="P7" s="1"/>
  <c r="P12" s="1"/>
  <c r="O8"/>
  <c r="P8" s="1"/>
  <c r="O9"/>
  <c r="P9" s="1"/>
  <c r="U5" i="10"/>
  <c r="N7"/>
  <c r="P7" s="1"/>
  <c r="R14"/>
  <c r="O6" i="11"/>
  <c r="P6" s="1"/>
  <c r="O8"/>
  <c r="P8" s="1"/>
  <c r="U5" i="12"/>
  <c r="O15"/>
  <c r="P15" s="1"/>
  <c r="O17"/>
  <c r="P17" s="1"/>
  <c r="T15" i="13"/>
  <c r="O9" i="14"/>
  <c r="P9" s="1"/>
  <c r="T9"/>
  <c r="N14"/>
  <c r="N16"/>
  <c r="N17"/>
  <c r="N22"/>
  <c r="P7" i="15"/>
  <c r="B14" i="16"/>
  <c r="P6" i="18"/>
  <c r="O8" i="20"/>
  <c r="O9"/>
  <c r="P9" s="1"/>
  <c r="T21" i="21"/>
  <c r="R37" i="23"/>
  <c r="D18" i="24"/>
  <c r="T22" i="26"/>
  <c r="P14" i="28"/>
  <c r="P6" i="29"/>
  <c r="P7"/>
  <c r="T17" i="31"/>
  <c r="O6" i="32"/>
  <c r="N26" i="1"/>
  <c r="N27"/>
  <c r="N28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J4" i="8"/>
  <c r="K4" s="1"/>
  <c r="S5"/>
  <c r="N6"/>
  <c r="P6" s="1"/>
  <c r="T6"/>
  <c r="T13" s="1"/>
  <c r="N8"/>
  <c r="P8" s="1"/>
  <c r="N6" i="10"/>
  <c r="N8"/>
  <c r="P8" s="1"/>
  <c r="K4" i="11"/>
  <c r="O7"/>
  <c r="P7" s="1"/>
  <c r="N8" i="12"/>
  <c r="O14"/>
  <c r="P14" s="1"/>
  <c r="P19" s="1"/>
  <c r="O7" i="13"/>
  <c r="P7" s="1"/>
  <c r="P12" s="1"/>
  <c r="O8"/>
  <c r="P8" s="1"/>
  <c r="G17" i="14"/>
  <c r="S5"/>
  <c r="O6"/>
  <c r="P6" s="1"/>
  <c r="T8"/>
  <c r="T37" s="1"/>
  <c r="D17"/>
  <c r="K4" s="1"/>
  <c r="N24"/>
  <c r="T5" i="16"/>
  <c r="T13" s="1"/>
  <c r="R8"/>
  <c r="R13" s="1"/>
  <c r="K4" i="17"/>
  <c r="P9"/>
  <c r="N7" i="18"/>
  <c r="P7" s="1"/>
  <c r="O8"/>
  <c r="P8" s="1"/>
  <c r="O9"/>
  <c r="K4" i="19"/>
  <c r="O6" i="20"/>
  <c r="P6" s="1"/>
  <c r="O9" i="21"/>
  <c r="P9" s="1"/>
  <c r="N6" i="23"/>
  <c r="O6" s="1"/>
  <c r="P6" s="1"/>
  <c r="T21"/>
  <c r="S21" s="1"/>
  <c r="R17" i="24"/>
  <c r="S7"/>
  <c r="N8"/>
  <c r="B18"/>
  <c r="J4" s="1"/>
  <c r="K4" s="1"/>
  <c r="O15"/>
  <c r="P15" s="1"/>
  <c r="J4" i="25"/>
  <c r="D10"/>
  <c r="G9" s="1"/>
  <c r="O6"/>
  <c r="P6" s="1"/>
  <c r="N7"/>
  <c r="P7" s="1"/>
  <c r="O8"/>
  <c r="O9"/>
  <c r="P9" s="1"/>
  <c r="S5" i="26"/>
  <c r="G12" i="27"/>
  <c r="D36" i="28"/>
  <c r="P7"/>
  <c r="O7" s="1"/>
  <c r="N3" s="1"/>
  <c r="S12"/>
  <c r="N15"/>
  <c r="O16"/>
  <c r="P16" s="1"/>
  <c r="S16"/>
  <c r="R19"/>
  <c r="N26" s="1"/>
  <c r="P26" s="1"/>
  <c r="O24"/>
  <c r="O25"/>
  <c r="B36"/>
  <c r="J4" s="1"/>
  <c r="K4" s="1"/>
  <c r="O9" i="29"/>
  <c r="P9" s="1"/>
  <c r="O6" i="30"/>
  <c r="P6" s="1"/>
  <c r="O8"/>
  <c r="P8" s="1"/>
  <c r="O9" i="31"/>
  <c r="P9" s="1"/>
  <c r="D13"/>
  <c r="G12" s="1"/>
  <c r="S5" i="32"/>
  <c r="O6" i="33"/>
  <c r="P6" s="1"/>
  <c r="P11" s="1"/>
  <c r="O8"/>
  <c r="P8" s="1"/>
  <c r="O6" i="15"/>
  <c r="P6" s="1"/>
  <c r="O6" i="19"/>
  <c r="P6" s="1"/>
  <c r="O8"/>
  <c r="P8" s="1"/>
  <c r="N7" i="21"/>
  <c r="P7" s="1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T5" i="32"/>
  <c r="T35" s="1"/>
  <c r="W35" s="1"/>
  <c r="O6" i="34"/>
  <c r="P6" s="1"/>
  <c r="O8"/>
  <c r="P8" s="1"/>
  <c r="O46" i="5" l="1"/>
  <c r="P46" s="1"/>
  <c r="J15"/>
  <c r="P11" i="8"/>
  <c r="D42" i="1"/>
  <c r="O24" i="14"/>
  <c r="P24" s="1"/>
  <c r="O22"/>
  <c r="P22" s="1"/>
  <c r="O25"/>
  <c r="P25" s="1"/>
  <c r="O23"/>
  <c r="P23" s="1"/>
  <c r="M38" i="5"/>
  <c r="L39"/>
  <c r="N76" i="2"/>
  <c r="O76" s="1"/>
  <c r="N74"/>
  <c r="O74" s="1"/>
  <c r="N73"/>
  <c r="O73" s="1"/>
  <c r="N75"/>
  <c r="O75" s="1"/>
  <c r="N60"/>
  <c r="O60" s="1"/>
  <c r="N58"/>
  <c r="O58" s="1"/>
  <c r="O62" s="1"/>
  <c r="N59"/>
  <c r="O59" s="1"/>
  <c r="M4"/>
  <c r="O4" s="1"/>
  <c r="E7" i="25"/>
  <c r="K4"/>
  <c r="O8" i="24"/>
  <c r="P8" s="1"/>
  <c r="O6"/>
  <c r="P6" s="1"/>
  <c r="O7"/>
  <c r="P7" s="1"/>
  <c r="P6" i="32"/>
  <c r="P11" s="1"/>
  <c r="N3"/>
  <c r="O3"/>
  <c r="N7" i="16"/>
  <c r="P7" s="1"/>
  <c r="N9"/>
  <c r="N8"/>
  <c r="P8" s="1"/>
  <c r="N6"/>
  <c r="P6" s="1"/>
  <c r="J4"/>
  <c r="K4" s="1"/>
  <c r="N3" i="31"/>
  <c r="O3"/>
  <c r="P3" s="1"/>
  <c r="N3" i="21"/>
  <c r="O3"/>
  <c r="P3" s="1"/>
  <c r="P6"/>
  <c r="P11" s="1"/>
  <c r="N8" i="28"/>
  <c r="P8" s="1"/>
  <c r="P11" s="1"/>
  <c r="N9"/>
  <c r="P9" s="1"/>
  <c r="N51" i="2"/>
  <c r="O51" s="1"/>
  <c r="N52"/>
  <c r="O52" s="1"/>
  <c r="N50"/>
  <c r="O50" s="1"/>
  <c r="O54" s="1"/>
  <c r="O20" i="1"/>
  <c r="P20" s="1"/>
  <c r="O19"/>
  <c r="P19" s="1"/>
  <c r="O21"/>
  <c r="P21" s="1"/>
  <c r="P11" i="26"/>
  <c r="P11" i="15"/>
  <c r="P12" i="11"/>
  <c r="P15" i="28"/>
  <c r="P19" s="1"/>
  <c r="P20" i="24"/>
  <c r="P11" i="10"/>
  <c r="K4" i="2"/>
  <c r="P17" i="14"/>
  <c r="P11" i="34"/>
  <c r="N24" i="28"/>
  <c r="P19" i="26"/>
  <c r="P11" i="19"/>
  <c r="P11" i="30"/>
  <c r="P24" i="28"/>
  <c r="N25"/>
  <c r="P25" s="1"/>
  <c r="P28" s="1"/>
  <c r="G36"/>
  <c r="P8" i="25"/>
  <c r="P11" s="1"/>
  <c r="T37" i="23"/>
  <c r="P9" i="18"/>
  <c r="P11" s="1"/>
  <c r="P11" i="14"/>
  <c r="K4" i="31"/>
  <c r="P11" i="29"/>
  <c r="G17" i="24"/>
  <c r="K4" i="21"/>
  <c r="P8" i="20"/>
  <c r="P11" s="1"/>
  <c r="G13" i="16"/>
  <c r="P9"/>
  <c r="T38" i="28"/>
  <c r="W38" s="1"/>
  <c r="G37" i="23"/>
  <c r="P11" i="1"/>
  <c r="P15" s="1"/>
  <c r="P3"/>
  <c r="T36" i="2"/>
  <c r="P28" i="1"/>
  <c r="P26"/>
  <c r="P31" s="1"/>
  <c r="O3" i="28"/>
  <c r="P3" s="1"/>
  <c r="P14" i="14"/>
  <c r="P19" s="1"/>
  <c r="P16"/>
  <c r="P23" i="1"/>
  <c r="M39" i="5" l="1"/>
  <c r="L41"/>
  <c r="M41" s="1"/>
  <c r="K14" s="1"/>
  <c r="I42" i="1"/>
  <c r="G7"/>
  <c r="K4"/>
  <c r="M46" i="5"/>
  <c r="J16" s="1"/>
  <c r="P27" i="14"/>
  <c r="P12" i="16"/>
  <c r="P3" i="32"/>
  <c r="P11" i="24"/>
  <c r="O78" i="2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<sst xmlns="http://schemas.openxmlformats.org/spreadsheetml/2006/main" count="697" uniqueCount="88">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</sst>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2040320"/>
        <c:axId val="82042240"/>
      </c:lineChart>
      <c:dateAx>
        <c:axId val="82040320"/>
        <c:scaling>
          <c:orientation val="minMax"/>
        </c:scaling>
        <c:axPos val="b"/>
        <c:numFmt formatCode="dd/mm/yy;@" sourceLinked="1"/>
        <c:majorTickMark val="none"/>
        <c:tickLblPos val="nextTo"/>
        <c:crossAx val="82042240"/>
        <c:crosses val="autoZero"/>
        <c:lblOffset val="100"/>
      </c:dateAx>
      <c:valAx>
        <c:axId val="8204224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20403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H17" sqref="H17:H18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1652.2832125930649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849.24072388256889</v>
      </c>
      <c r="K4" s="4">
        <f>(J4/D42-1)</f>
        <v>-0.40328740511716332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2768.9766007326984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4.9129600000000001E-3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4.9129600000000001E-3</v>
      </c>
      <c r="C12" s="40">
        <v>0</v>
      </c>
      <c r="D12" s="26">
        <f t="shared" si="0"/>
        <v>0</v>
      </c>
      <c r="E12" s="38">
        <f>(B12*J3)</f>
        <v>8.1176013321412253</v>
      </c>
      <c r="I12" t="s">
        <v>13</v>
      </c>
      <c r="J12">
        <f>(J11-B42)</f>
        <v>8.6019880000000049E-2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142.12920367327001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0.51398012000000004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0.51398011999999993</v>
      </c>
      <c r="D42" s="23">
        <f>(SUM(D5:D41))</f>
        <v>1423.1989255217843</v>
      </c>
      <c r="H42" t="s">
        <v>9</v>
      </c>
      <c r="I42" s="39">
        <f>D42/B42</f>
        <v>2768.9766007326984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I10" sqref="I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1.4197738409745131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13.441079041948086</v>
      </c>
      <c r="K4" s="4">
        <f>(J4/D14-1)</f>
        <v>-0.6012781900695463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0.46250001000000002</v>
      </c>
      <c r="S5" s="40">
        <v>0</v>
      </c>
      <c r="T5" s="26">
        <f>(D6)</f>
        <v>0</v>
      </c>
      <c r="U5" s="38">
        <f>(R5*J3)</f>
        <v>0.65664541564845069</v>
      </c>
    </row>
    <row r="6" spans="2:21">
      <c r="B6" s="36">
        <v>0.46250001000000002</v>
      </c>
      <c r="C6" s="40">
        <v>0</v>
      </c>
      <c r="D6" s="26">
        <f>(B6*C6)</f>
        <v>0</v>
      </c>
      <c r="E6" s="38">
        <f>(B6*J3)</f>
        <v>0.65664541564845069</v>
      </c>
      <c r="M6" t="s">
        <v>11</v>
      </c>
      <c r="N6" s="29">
        <f>(SUM(R5:R7)/5)</f>
        <v>1.893411282</v>
      </c>
      <c r="O6" s="38">
        <f>($C$5*Params!K8)</f>
        <v>4.9302941984076982</v>
      </c>
      <c r="P6" s="38">
        <f>(O6*N6)</f>
        <v>9.3350746588442828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1.893411282</v>
      </c>
      <c r="O7" s="38">
        <f>($C$5*Params!K9)</f>
        <v>6.0680543980402435</v>
      </c>
      <c r="P7" s="38">
        <f>(O7*N7)</f>
        <v>11.489322657039116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0.28320394748034261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1.893411282</v>
      </c>
      <c r="O8" s="38">
        <f>($C$5*Params!K10)</f>
        <v>8.3435747973053349</v>
      </c>
      <c r="P8" s="38">
        <f>(O8*N8)</f>
        <v>15.797818653428784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1.893411282</v>
      </c>
      <c r="O9" s="38">
        <f>($C$5*Params!K11)</f>
        <v>15.170135995100608</v>
      </c>
      <c r="P9" s="38">
        <f>(O9*N9)</f>
        <v>28.723306642597787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65.345522611909971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3.5608130922714127</v>
      </c>
    </row>
    <row r="14" spans="2:21">
      <c r="B14" s="29">
        <f>(SUM(B5:B13))</f>
        <v>9.4670564100000014</v>
      </c>
      <c r="D14" s="38">
        <f>(SUM(D5:D13))</f>
        <v>33.710418410000003</v>
      </c>
      <c r="R14" s="29">
        <f>(SUM(R5:R13))</f>
        <v>9.4670564099999996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7.1413618620812276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8.661554345118871</v>
      </c>
      <c r="K4" s="4">
        <f>(J4/D14-1)</f>
        <v>-0.20754306083084439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0.62798329659930519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0.12936412522826218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K4" sqref="K4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10.03132098654058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27.382903165459776</v>
      </c>
      <c r="K4" s="4">
        <f>(J4/D13-1)</f>
        <v>-0.35044408868917298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0.11434321602360119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0.11434321602360119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0.52763726640797959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1.943161418433384E-3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1.8562753626021842</v>
      </c>
      <c r="K4" s="4">
        <f>(J4/D13-1)</f>
        <v>-0.34457279702595156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215.81376167287209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127.70007812794223</v>
      </c>
      <c r="K4" s="4">
        <f>(J4/D17-1)</f>
        <v>-0.25613817395300698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5.0716233993124943E-2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2.0497991083689392E-2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0.28525399762873538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6.2315715977031672E-2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3.8232057126635413</v>
      </c>
      <c r="K4" s="4">
        <f>(J4/D13-1)</f>
        <v>-0.23535885746729179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1.452409030572843E-2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4.4080940975474681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26.600742440715159</v>
      </c>
      <c r="K4" s="4">
        <f>(J4/D14-1)</f>
        <v>-0.22207184615991538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0.13637281036735724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0.13637281036735724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25.178987242188018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3.1086649928164696</v>
      </c>
      <c r="K4" s="4">
        <f>(J4/D13-1)</f>
        <v>-0.40217980907375583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6.5843051638321673E-2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3.5337343062693871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6.056265698647616</v>
      </c>
      <c r="K4" s="4">
        <f>(J4/D10-1)</f>
        <v>-0.28917069264699335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4.4240586647339587E-3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1.5932800387179971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7.2735233652581162</v>
      </c>
      <c r="K4" s="4">
        <f>(J4/D10-1)</f>
        <v>-0.28480596211817932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2.4431260516899447E-2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26033.065862146701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758.90682444024901</v>
      </c>
      <c r="K4" s="4">
        <f>(J4/D37-1)</f>
        <v>9.7211988377260639E-2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3.3304E-4</v>
      </c>
      <c r="C6" s="40">
        <v>0</v>
      </c>
      <c r="D6" s="26">
        <f>(B6*C6)</f>
        <v>0</v>
      </c>
      <c r="E6" s="38">
        <f>(B6*J3)</f>
        <v>8.6700522547293364</v>
      </c>
      <c r="I6" t="s">
        <v>11</v>
      </c>
      <c r="J6">
        <v>0.03</v>
      </c>
      <c r="R6" s="24">
        <f t="shared" si="0"/>
        <v>3.3304E-4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8.4834999999999425E-4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22.085151424152006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23726.559806048714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2.8422379999999994E-2</v>
      </c>
      <c r="T36" s="38">
        <f>(SUM(T5:T25))</f>
        <v>507.58980017000005</v>
      </c>
    </row>
    <row r="37" spans="2:20">
      <c r="B37">
        <f>(SUM(B5:B36))</f>
        <v>2.9151650000000005E-2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5.9972729368826254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7.3799086486523997</v>
      </c>
      <c r="K4" s="4">
        <f>(J4/D10-1)</f>
        <v>-0.11192435034267156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9.102181081765498E-3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64.562513539093388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10.561814516742192</v>
      </c>
      <c r="K4" s="4">
        <f>(J4/D15-1)</f>
        <v>6.2676713464633105E-2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4.0862906069162992E-2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1.2060646871052418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0.4151363460909212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1.066788770987477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1.8640414849903399E-2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6.2647095061578792E-5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21.28427173748668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0.28780070909515776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3.88989380593426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0.53930042765398101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26.387110177760533</v>
      </c>
      <c r="K4" s="4">
        <f>(J4/D18-1)</f>
        <v>-0.40255150709852083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0.15015725628156965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0.15015725628156965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0.39046081867233567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21.336575181739367</v>
      </c>
      <c r="K4" s="4">
        <f>(J4/D10-1)</f>
        <v>-0.4610615008401272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0.9296894348854976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0.33912608632758734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1.1746142515037861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24.167337217516227</v>
      </c>
      <c r="K4" s="4">
        <f>(J4/D19-1)</f>
        <v>-0.33967353568361358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7.1294010732713325E-2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0.29435142171383466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0.30859265348024645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8.0729540846484998E-6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3.5500657357341718</v>
      </c>
      <c r="K4" s="4">
        <f>(J4/D13-1)</f>
        <v>-0.29422152371090027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1.7466643457545495E-3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20.668221861403239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162.89039242826382</v>
      </c>
      <c r="K4" s="4">
        <f>(J4/D36-1)</f>
        <v>-0.17758562431055425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4.3403265908946803E-2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0.12733718357499055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1.0908232797567814E-2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0.70671491725573798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7.6623857751271729E-2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0.71082209030100085</v>
      </c>
      <c r="K4" s="4">
        <f>(J4/D13-1)</f>
        <v>0.42164418060200171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1.3448563600549595E-2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0.14216441806020017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4.5983162083165068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7.7620407592458234</v>
      </c>
      <c r="K4" s="4">
        <f>(J4/D10-1)</f>
        <v>-0.18636889316081506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8.4315645658933139E-3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0.51227065719605014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17.34228050705989</v>
      </c>
      <c r="K4" s="4">
        <f>(J4/D13-1)</f>
        <v>2.3009143198353237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54.181136189999997</v>
      </c>
      <c r="S5" s="38">
        <f>(T5/R5)</f>
        <v>0.3525212157423383</v>
      </c>
      <c r="T5" s="38">
        <f>(SUM(D5:D7))</f>
        <v>19.100000000000001</v>
      </c>
    </row>
    <row r="6" spans="2:20">
      <c r="B6" s="20">
        <v>0.60612471999999995</v>
      </c>
      <c r="C6" s="40">
        <v>0</v>
      </c>
      <c r="D6" s="40">
        <f>(B6*C6)</f>
        <v>0</v>
      </c>
      <c r="E6" s="38">
        <f>(B6*J3)</f>
        <v>0.31049990865717186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11.284581866666665</v>
      </c>
      <c r="O8" s="38">
        <f>($C$5*Params!K10)</f>
        <v>0.78521945271816052</v>
      </c>
      <c r="P8" s="38">
        <f>(O8*N8)</f>
        <v>8.860873197497277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11.284581866666665</v>
      </c>
      <c r="O9" s="38">
        <f>($C$5*Params!K11)</f>
        <v>1.4276717322148371</v>
      </c>
      <c r="P9" s="38">
        <f>(O9*N9)</f>
        <v>16.110678540904139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36.248897850858107</v>
      </c>
    </row>
    <row r="12" spans="2:20">
      <c r="F12" t="s">
        <v>9</v>
      </c>
      <c r="G12" s="38">
        <f>(D13/B13)</f>
        <v>0.15519053436734051</v>
      </c>
    </row>
    <row r="13" spans="2:20">
      <c r="B13" s="19">
        <f>(SUM(B5:B12))</f>
        <v>33.853745599999996</v>
      </c>
      <c r="D13" s="38">
        <f>(SUM(D5:D12))</f>
        <v>5.2537808700000017</v>
      </c>
    </row>
    <row r="17" spans="14:20">
      <c r="R17">
        <f>(SUM(R5:R16))</f>
        <v>33.853745599999996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tabSelected="1"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9.0071704256173654E-2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3.6825804323614273</v>
      </c>
      <c r="K4" s="4">
        <f>(J4/D11-1)</f>
        <v>1.1760621447092134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0.68139522869813651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1.992617013791306</v>
      </c>
      <c r="K4" s="4">
        <f>(J4/D10-1)</f>
        <v>-0.33579432873623138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2.1016281591966432E-3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1.2597159186224678</v>
      </c>
      <c r="K4" s="4">
        <f>(J4/D10-1)</f>
        <v>-0.58009469379251066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0.1232015968998198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0.74953387521912374</v>
      </c>
      <c r="K4" s="4">
        <f>(J4/D9-1)</f>
        <v>-0.97403539872040856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10" workbookViewId="0">
      <selection activeCell="L45" sqref="L45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616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1.516515585794578E-3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5.8493044994511845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-263.10469550054876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-192.75469550054876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616</v>
      </c>
      <c r="E34">
        <f t="shared" ref="E34:E40" si="1">C34*D34</f>
        <v>3852.4639999999999</v>
      </c>
      <c r="F34" s="29">
        <f t="shared" ref="F34:F40" si="2">E34*$N$5</f>
        <v>3197.5451199999998</v>
      </c>
      <c r="G34" s="38">
        <v>3.5</v>
      </c>
      <c r="H34" s="30">
        <f>G50</f>
        <v>1.5615590400000001</v>
      </c>
      <c r="I34" s="39">
        <f t="shared" ref="I34:I41" si="3">((F34-H34*D34)*$J$3-G34)</f>
        <v>-0.10964022057443223</v>
      </c>
      <c r="J34">
        <v>1</v>
      </c>
      <c r="K34" s="44">
        <f t="shared" ref="K34:K40" si="4">I34*J34</f>
        <v>-0.10964022057443223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616</v>
      </c>
      <c r="E35">
        <f t="shared" si="1"/>
        <v>595.05599999999993</v>
      </c>
      <c r="F35" s="29">
        <f t="shared" si="2"/>
        <v>493.89647999999994</v>
      </c>
      <c r="G35" s="38">
        <v>3.5</v>
      </c>
      <c r="H35" s="30">
        <f>G51</f>
        <v>0.21337130135885166</v>
      </c>
      <c r="I35" s="39">
        <f t="shared" si="3"/>
        <v>-2.950324127219254</v>
      </c>
      <c r="J35">
        <v>1</v>
      </c>
      <c r="K35" s="44">
        <f t="shared" si="4"/>
        <v>-2.950324127219254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616</v>
      </c>
      <c r="E36">
        <f t="shared" si="1"/>
        <v>524.21600000000001</v>
      </c>
      <c r="F36" s="29">
        <f t="shared" si="2"/>
        <v>435.09927999999996</v>
      </c>
      <c r="G36" s="38">
        <v>3.5</v>
      </c>
      <c r="H36" s="30">
        <f>G52</f>
        <v>0.18479602162162162</v>
      </c>
      <c r="I36" s="39">
        <f t="shared" si="3"/>
        <v>-3.012796725452926</v>
      </c>
      <c r="J36">
        <v>1</v>
      </c>
      <c r="K36" s="44">
        <f t="shared" si="4"/>
        <v>-3.012796725452926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582</v>
      </c>
      <c r="E37">
        <f t="shared" si="1"/>
        <v>495.28199999999998</v>
      </c>
      <c r="F37" s="29">
        <f t="shared" si="2"/>
        <v>411.08405999999997</v>
      </c>
      <c r="G37" s="38">
        <v>0</v>
      </c>
      <c r="H37" s="30">
        <f>G52</f>
        <v>0.18479602162162162</v>
      </c>
      <c r="I37" s="39">
        <f t="shared" si="3"/>
        <v>0.46031218471817714</v>
      </c>
      <c r="J37">
        <v>3</v>
      </c>
      <c r="K37" s="44">
        <f t="shared" si="4"/>
        <v>1.3809365541545313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524</v>
      </c>
      <c r="E38">
        <f t="shared" si="1"/>
        <v>445.92399999999998</v>
      </c>
      <c r="F38" s="29">
        <f t="shared" si="2"/>
        <v>370.11691999999994</v>
      </c>
      <c r="G38" s="38">
        <v>0</v>
      </c>
      <c r="H38" s="30">
        <f>H37</f>
        <v>0.18479602162162162</v>
      </c>
      <c r="I38" s="39">
        <f t="shared" si="3"/>
        <v>0.41443914912770585</v>
      </c>
      <c r="J38">
        <v>1</v>
      </c>
      <c r="K38" s="44">
        <f t="shared" si="4"/>
        <v>0.41443914912770585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476</v>
      </c>
      <c r="E39">
        <f t="shared" si="1"/>
        <v>405.07599999999996</v>
      </c>
      <c r="F39" s="29">
        <f t="shared" si="2"/>
        <v>336.21307999999993</v>
      </c>
      <c r="G39" s="38">
        <v>0</v>
      </c>
      <c r="H39" s="30">
        <f>H38</f>
        <v>0.18479602162162162</v>
      </c>
      <c r="I39" s="39">
        <f t="shared" si="3"/>
        <v>0.37647525760455719</v>
      </c>
      <c r="J39">
        <v>1</v>
      </c>
      <c r="K39" s="44">
        <f t="shared" si="4"/>
        <v>0.37647525760455719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56.124600000000001</v>
      </c>
      <c r="G40" s="45">
        <v>0</v>
      </c>
      <c r="H40" s="32">
        <f>H35</f>
        <v>0.21337130135885166</v>
      </c>
      <c r="I40" s="45">
        <f t="shared" si="3"/>
        <v>6.2463167361448441E-2</v>
      </c>
      <c r="J40" s="16">
        <v>1</v>
      </c>
      <c r="K40" s="46">
        <f t="shared" si="4"/>
        <v>6.2463167361448441E-2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342</v>
      </c>
      <c r="E41">
        <f>(C41*D41)</f>
        <v>291.04199999999997</v>
      </c>
      <c r="F41" s="29">
        <f>(E41*$N$5)</f>
        <v>241.56485999999995</v>
      </c>
      <c r="G41" s="38">
        <v>0</v>
      </c>
      <c r="H41" s="29">
        <f>(H37)</f>
        <v>0.18479602162162162</v>
      </c>
      <c r="I41" s="39">
        <f t="shared" si="3"/>
        <v>0.27049272710243394</v>
      </c>
      <c r="J41">
        <v>1</v>
      </c>
      <c r="K41" s="44">
        <f>(I41*J41)</f>
        <v>0.27049272710243394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1.0429524994511876</v>
      </c>
      <c r="P46">
        <f>(O46/J3)</f>
        <v>687.72949597134073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J22" sqref="J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0.26214304071307237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26.465563543763189</v>
      </c>
      <c r="K4" s="4">
        <f>(J4/D13-1)</f>
        <v>-0.2304293287242708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0.55313604999999999</v>
      </c>
      <c r="C6" s="40">
        <v>0</v>
      </c>
      <c r="D6" s="40">
        <f>(B6*C6)</f>
        <v>0</v>
      </c>
      <c r="E6" s="38">
        <f>(B6*J3)</f>
        <v>0.14500076607501802</v>
      </c>
      <c r="M6" t="s">
        <v>11</v>
      </c>
      <c r="N6" s="1">
        <f>($B$13/5)</f>
        <v>20.191696466000003</v>
      </c>
      <c r="O6" s="38">
        <f>($S$7*Params!K8)</f>
        <v>0.45077040430278165</v>
      </c>
      <c r="P6" s="38">
        <f>(O6*N6)</f>
        <v>9.101819179537868</v>
      </c>
      <c r="R6" s="2">
        <f>(B6)</f>
        <v>0.55313604999999999</v>
      </c>
      <c r="S6" s="40">
        <v>0</v>
      </c>
      <c r="T6" s="40">
        <f>(D6)</f>
        <v>0</v>
      </c>
      <c r="U6" s="38">
        <f>(R6*J3)</f>
        <v>0.14500076607501802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20.191696466000003</v>
      </c>
      <c r="O7" s="38">
        <f>($S$7*Params!K9)</f>
        <v>0.55479434375726977</v>
      </c>
      <c r="P7" s="38">
        <f>(O7*N7)</f>
        <v>11.202238990200454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20.191696466000003</v>
      </c>
      <c r="O8" s="38">
        <f>($C$7*Params!K10)</f>
        <v>0.76284222266624591</v>
      </c>
      <c r="P8" s="38">
        <f>(O8*N8)</f>
        <v>15.403078611525626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20.191696466000003</v>
      </c>
      <c r="O9" s="38">
        <f>($C$7*Params!K11)</f>
        <v>1.3869858593931743</v>
      </c>
      <c r="P9" s="38">
        <f>(O9*N9)</f>
        <v>28.005597475501137</v>
      </c>
    </row>
    <row r="10" spans="2:21">
      <c r="N10" s="1"/>
      <c r="P10" s="38"/>
    </row>
    <row r="11" spans="2:21">
      <c r="P11" s="38">
        <f>(SUM(P6:P9))</f>
        <v>63.712734256765089</v>
      </c>
    </row>
    <row r="12" spans="2:21">
      <c r="F12" t="s">
        <v>9</v>
      </c>
      <c r="G12" s="35">
        <f>(D13/B13)</f>
        <v>0.34063543544157393</v>
      </c>
    </row>
    <row r="13" spans="2:21">
      <c r="B13" s="1">
        <f>(SUM(B5:B12))</f>
        <v>100.95848233000001</v>
      </c>
      <c r="D13" s="38">
        <f>(SUM(D5:D12))</f>
        <v>34.390036590000001</v>
      </c>
      <c r="R13" s="1">
        <f>(SUM(R5:R12))</f>
        <v>100.95848233000001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9.6407254117524807E-2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6.0920257852857809</v>
      </c>
      <c r="K4" s="4">
        <f>(J4/D14-1)</f>
        <v>-0.38000100700703965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4.3163800951467948E-2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4.3163800951467948E-2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2023-08-25T07:21:41Z</dcterms:modified>
</cp:coreProperties>
</file>