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47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EI" sheetId="27" state="visible" r:id="rId27"/>
    <sheet name="SHIB" sheetId="28" state="visible" r:id="rId28"/>
    <sheet name="SOL" sheetId="29" state="visible" r:id="rId29"/>
    <sheet name="TRX" sheetId="30" state="visible" r:id="rId30"/>
    <sheet name="UNI" sheetId="31" state="visible" r:id="rId31"/>
    <sheet name="XRP" sheetId="32" state="visible" r:id="rId32"/>
    <sheet name="GRT" sheetId="33" state="visible" r:id="rId33"/>
    <sheet name="KAVA" sheetId="34" state="visible" r:id="rId34"/>
    <sheet name="SHPING" sheetId="35" state="visible" r:id="rId35"/>
    <sheet name="Params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7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061504"/>
        <axId val="75080064"/>
      </lineChart>
      <dateAx>
        <axId val="750615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080064"/>
        <crosses val="autoZero"/>
        <lblOffset val="100"/>
      </dateAx>
      <valAx>
        <axId val="750800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0615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2245.377353350418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0.00646014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0.11231711</v>
      </c>
      <c r="C35" s="54">
        <f>(D35/B35)</f>
        <v/>
      </c>
      <c r="D35" s="23" t="n">
        <v>186.48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0.02288536</v>
      </c>
      <c r="C36" s="54">
        <f>(D36/B36)</f>
        <v/>
      </c>
      <c r="D36" s="23" t="n">
        <v>38.9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0.05229838</v>
      </c>
      <c r="C40" s="54">
        <f>(D40/B40)</f>
        <v/>
      </c>
      <c r="D40" s="23" t="n">
        <v>96.15000000000001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1.762529604649264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12.72825003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0.5764224100000001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11.39471887300332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0.02589732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42.39229317641517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2.50853998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0.0157141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0.004136083433424075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246.6568951468165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0.00224019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0.55617278</v>
      </c>
      <c r="C11" s="53">
        <f>(D11/B11)</f>
        <v/>
      </c>
      <c r="D11" s="53" t="n">
        <v>158.07</v>
      </c>
      <c r="E11" t="inlineStr">
        <is>
          <t>DCA1</t>
        </is>
      </c>
      <c r="P11" s="53">
        <f>(SUM(P6:P9))</f>
        <v/>
      </c>
    </row>
    <row r="12">
      <c r="B12" s="64" t="n">
        <v>0.13710316</v>
      </c>
      <c r="C12" s="53">
        <f>(D12/B12)</f>
        <v/>
      </c>
      <c r="D12" s="53" t="n">
        <v>39.1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0.09419779465370726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0.27459829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7.124295713829429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6.96698168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0.0717677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61.19556200845604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0.00294137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8.931441300650141</v>
      </c>
      <c r="M3" t="inlineStr">
        <is>
          <t>Objectif :</t>
        </is>
      </c>
      <c r="N3" s="24">
        <f>(INDEX(N5:N16,MATCH(MAX(O6:O7),O5:O16,0))/0.9)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3">
        <f>(T5/R5)</f>
        <v/>
      </c>
      <c r="T5" s="53">
        <f>(D5)+(B7)*4.615+B8*4.6733</f>
        <v/>
      </c>
    </row>
    <row r="6">
      <c r="B6" s="2" t="n">
        <v>0.00225337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24">
        <f>3*($B$10+$N$6+N7)/5-$N$6-N7</f>
        <v/>
      </c>
      <c r="O8" s="53">
        <f>($C$5*Params!K10)</f>
        <v/>
      </c>
      <c r="P8" s="53">
        <f>(O8*N8)</f>
        <v/>
      </c>
      <c r="R8" s="1">
        <f>(B8)-B8</f>
        <v/>
      </c>
      <c r="S8" s="53" t="n"/>
      <c r="T8" s="53">
        <f>(D8)-B8*4.6733</f>
        <v/>
      </c>
    </row>
    <row r="9">
      <c r="F9" t="inlineStr">
        <is>
          <t>Moy</t>
        </is>
      </c>
      <c r="G9" s="53">
        <f>(D10/B10)</f>
        <v/>
      </c>
      <c r="N9" s="24">
        <f>($B$10+$N$6+N7)/5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2.175141824024356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0.01746858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42210.49556849369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0.00034942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0.00680412</v>
      </c>
      <c r="C23" s="53">
        <f>(D23/B23)</f>
        <v/>
      </c>
      <c r="D23" s="53" t="n">
        <v>163.41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0.00153143</v>
      </c>
      <c r="C24" s="53">
        <f>(D24/B24)</f>
        <v/>
      </c>
      <c r="D24" s="53" t="n">
        <v>39.1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0.0017373</v>
      </c>
      <c r="C34" s="53">
        <f>(D34/B34)</f>
        <v/>
      </c>
      <c r="D34" s="53" t="n">
        <v>46.85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14.42944613084329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0.00232206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72.34172465793472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0.0011229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B19" sqref="B19:D20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0.9537363630975745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0.05581092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26" sqref="N26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0.0001677607061487859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28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28">
        <f>C37/2.1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4851.84384886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0.8506661044735615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0.31782636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42.12878926</v>
      </c>
      <c r="C7" s="53">
        <f>(D7/B7)</f>
        <v/>
      </c>
      <c r="D7" s="53" t="n">
        <v>38.9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0.776475652608056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0.33134422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2.295107197784663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22.10318975</v>
      </c>
      <c r="C6" s="53">
        <f>(D6/B6)</f>
        <v/>
      </c>
      <c r="D6" s="53" t="n">
        <v>38.9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0.10011256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9.140625" customWidth="1" style="14" min="20" max="16384"/>
  </cols>
  <sheetData>
    <row r="1"/>
    <row r="2"/>
    <row r="3">
      <c r="I3" t="inlineStr">
        <is>
          <t>Actual Price :</t>
        </is>
      </c>
      <c r="J3" s="35" t="n">
        <v>0.2400688557322705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36" t="n">
        <v>0.07443445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/>
      <c r="C7" s="53" t="n"/>
      <c r="D7" s="53" t="n"/>
      <c r="N7" s="29">
        <f>($B$14/5)</f>
        <v/>
      </c>
      <c r="O7" s="53">
        <f>($C$5*Params!K9)</f>
        <v/>
      </c>
      <c r="P7" s="53">
        <f>(O7*N7)</f>
        <v/>
      </c>
      <c r="R7" s="29" t="n"/>
      <c r="S7" s="53" t="n"/>
      <c r="T7" s="53" t="n"/>
      <c r="U7" s="54" t="n"/>
    </row>
    <row r="8">
      <c r="B8" s="29" t="n"/>
      <c r="C8" s="53" t="n"/>
      <c r="D8" s="53" t="n"/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/>
      <c r="C9" s="53" t="n"/>
      <c r="D9" s="53" t="n"/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1.002037234545171e-05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257.54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74.24907617451066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6.02872042</v>
      </c>
      <c r="C17" s="53">
        <f>(D17/B17)</f>
        <v/>
      </c>
      <c r="D17" s="53" t="n">
        <v>121.44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0.0621692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1.85827256</v>
      </c>
      <c r="C19" s="53">
        <f>(D19/B19)</f>
        <v/>
      </c>
      <c r="D19" s="53" t="n">
        <v>38.9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0.1029507745449779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0.24368653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6.137071741324426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0.00257099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0.6226733031411437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0.79132459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0.16406444879031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0.8172152347900954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41" sqref="Y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0.004336966295560007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0.5485707380154607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7"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0.006035186910139823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6.5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E7" sqref="E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0.6124079226787846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0.71818175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112.99186922</v>
      </c>
      <c r="C7" s="53">
        <f>(D7/B7)</f>
        <v/>
      </c>
      <c r="D7" s="53" t="n">
        <v>39.1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0.2014618548597906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0.56214637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2023-12-16T11:15:31Z</dcterms:modified>
  <cp:lastModifiedBy>Tiko</cp:lastModifiedBy>
</cp:coreProperties>
</file>