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 calcOnSave="0"/>
</workbook>
</file>

<file path=xl/calcChain.xml><?xml version="1.0" encoding="utf-8"?>
<calcChain xmlns="http://schemas.openxmlformats.org/spreadsheetml/2006/main">
  <c r="N2" i="1"/>
  <c r="H2"/>
  <c r="C30" l="1"/>
  <c r="T2"/>
  <c r="C25" i="2" l="1"/>
  <c r="C29" i="1" l="1"/>
  <c r="C4"/>
  <c r="C38"/>
  <c r="C28"/>
  <c r="Q2" l="1"/>
  <c r="C44" l="1"/>
  <c r="C43" l="1"/>
  <c r="C46" l="1"/>
  <c r="C45"/>
  <c r="C25"/>
  <c r="C17"/>
  <c r="C16" l="1"/>
  <c r="C49" l="1"/>
  <c r="C40" l="1"/>
  <c r="C48" l="1"/>
  <c r="C22" l="1"/>
  <c r="C23"/>
  <c r="C47"/>
  <c r="C42"/>
  <c r="C15"/>
  <c r="C27"/>
  <c r="C33" l="1"/>
  <c r="C50"/>
  <c r="C41"/>
  <c r="C31"/>
  <c r="C34"/>
  <c r="C35"/>
  <c r="C37"/>
  <c r="C39"/>
  <c r="C32"/>
  <c r="C36"/>
  <c r="C24"/>
  <c r="C18"/>
  <c r="C12"/>
  <c r="C20" l="1"/>
  <c r="C21"/>
  <c r="C14"/>
  <c r="C19"/>
  <c r="C13" l="1"/>
  <c r="C26" l="1"/>
  <c r="C7" l="1"/>
  <c r="N9" l="1"/>
  <c r="D13"/>
  <c r="D36"/>
  <c r="D19"/>
  <c r="D25"/>
  <c r="Q3"/>
  <c r="D48"/>
  <c r="D44"/>
  <c r="D20"/>
  <c r="D7"/>
  <c r="E7" s="1"/>
  <c r="D42"/>
  <c r="D22"/>
  <c r="D46"/>
  <c r="N8"/>
  <c r="D33"/>
  <c r="D34"/>
  <c r="D18"/>
  <c r="D35"/>
  <c r="D43"/>
  <c r="D47"/>
  <c r="D17"/>
  <c r="D28"/>
  <c r="D15"/>
  <c r="M9"/>
  <c r="D39"/>
  <c r="D12"/>
  <c r="D41"/>
  <c r="D49"/>
  <c r="D45"/>
  <c r="M8"/>
  <c r="D38"/>
  <c r="D32"/>
  <c r="D26"/>
  <c r="D14"/>
  <c r="D50"/>
  <c r="D29"/>
  <c r="D21"/>
  <c r="D40"/>
  <c r="D23"/>
  <c r="D31"/>
  <c r="D27"/>
  <c r="D16"/>
  <c r="D37"/>
  <c r="D24"/>
  <c r="D30"/>
  <c r="N10" l="1"/>
  <c r="M10"/>
  <c r="M11" l="1"/>
  <c r="N11"/>
  <c r="N12" l="1"/>
  <c r="M12"/>
  <c r="M13" l="1"/>
  <c r="N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M26" l="1"/>
  <c r="N26"/>
  <c r="N27" l="1"/>
  <c r="M27"/>
  <c r="N28" l="1"/>
  <c r="M28"/>
  <c r="N29" l="1"/>
  <c r="M29"/>
  <c r="N30" l="1"/>
  <c r="M30"/>
  <c r="M31" l="1"/>
  <c r="N31"/>
  <c r="M32" l="1"/>
  <c r="N32"/>
  <c r="N33" l="1"/>
  <c r="M33"/>
  <c r="M34" l="1"/>
  <c r="N34"/>
  <c r="M35" l="1"/>
  <c r="N35"/>
  <c r="M36" l="1"/>
  <c r="N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<sst xmlns="http://schemas.openxmlformats.org/spreadsheetml/2006/main" count="97" uniqueCount="60">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</sst>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950.36565014872804</c:v>
                </c:pt>
                <c:pt idx="1">
                  <c:v>858.84843326436908</c:v>
                </c:pt>
                <c:pt idx="2">
                  <c:v>191.58844853620855</c:v>
                </c:pt>
                <c:pt idx="3">
                  <c:v>677.84408288066516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950.36565014872804</v>
          </cell>
        </row>
      </sheetData>
      <sheetData sheetId="1">
        <row r="4">
          <cell r="J4">
            <v>858.84843326436908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0.74201441498187048</v>
          </cell>
        </row>
      </sheetData>
      <sheetData sheetId="4">
        <row r="46">
          <cell r="M46">
            <v>79.390000000000015</v>
          </cell>
          <cell r="O46">
            <v>0.99048716300102591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30.037793485319</v>
          </cell>
        </row>
      </sheetData>
      <sheetData sheetId="8">
        <row r="4">
          <cell r="J4">
            <v>7.0449713402938547</v>
          </cell>
        </row>
      </sheetData>
      <sheetData sheetId="9">
        <row r="4">
          <cell r="J4">
            <v>17.297423061017895</v>
          </cell>
        </row>
      </sheetData>
      <sheetData sheetId="10">
        <row r="4">
          <cell r="J4">
            <v>10.221777413934879</v>
          </cell>
        </row>
      </sheetData>
      <sheetData sheetId="11">
        <row r="4">
          <cell r="J4">
            <v>34.101049658857967</v>
          </cell>
        </row>
      </sheetData>
      <sheetData sheetId="12">
        <row r="4">
          <cell r="J4">
            <v>2.4064228792273878</v>
          </cell>
        </row>
      </sheetData>
      <sheetData sheetId="13">
        <row r="4">
          <cell r="J4">
            <v>143.09159669418565</v>
          </cell>
        </row>
      </sheetData>
      <sheetData sheetId="14">
        <row r="4">
          <cell r="J4">
            <v>4.6209276609565544</v>
          </cell>
        </row>
      </sheetData>
      <sheetData sheetId="15">
        <row r="4">
          <cell r="J4">
            <v>30.185850885066934</v>
          </cell>
        </row>
      </sheetData>
      <sheetData sheetId="16">
        <row r="4">
          <cell r="J4">
            <v>3.7775928457212085</v>
          </cell>
        </row>
      </sheetData>
      <sheetData sheetId="17">
        <row r="4">
          <cell r="J4">
            <v>6.9194978392501065</v>
          </cell>
        </row>
      </sheetData>
      <sheetData sheetId="18">
        <row r="4">
          <cell r="J4">
            <v>8.6040881769604685</v>
          </cell>
        </row>
      </sheetData>
      <sheetData sheetId="19">
        <row r="4">
          <cell r="J4">
            <v>9.34126229655398</v>
          </cell>
        </row>
      </sheetData>
      <sheetData sheetId="20">
        <row r="4">
          <cell r="J4">
            <v>10.775690877942736</v>
          </cell>
        </row>
      </sheetData>
      <sheetData sheetId="21">
        <row r="4">
          <cell r="J4">
            <v>1.4354131960559569</v>
          </cell>
        </row>
      </sheetData>
      <sheetData sheetId="22">
        <row r="4">
          <cell r="J4">
            <v>26.268175241737548</v>
          </cell>
        </row>
      </sheetData>
      <sheetData sheetId="23">
        <row r="4">
          <cell r="J4">
            <v>33.515088414598097</v>
          </cell>
        </row>
      </sheetData>
      <sheetData sheetId="24">
        <row r="4">
          <cell r="J4">
            <v>24.700979852050249</v>
          </cell>
        </row>
      </sheetData>
      <sheetData sheetId="25">
        <row r="4">
          <cell r="J4">
            <v>27.453419531052297</v>
          </cell>
        </row>
      </sheetData>
      <sheetData sheetId="26">
        <row r="4">
          <cell r="J4">
            <v>4.2821842882313144</v>
          </cell>
        </row>
      </sheetData>
      <sheetData sheetId="27">
        <row r="4">
          <cell r="J4">
            <v>191.58844853620855</v>
          </cell>
        </row>
      </sheetData>
      <sheetData sheetId="28">
        <row r="4">
          <cell r="J4">
            <v>0.71419207048955624</v>
          </cell>
        </row>
      </sheetData>
      <sheetData sheetId="29">
        <row r="4">
          <cell r="J4">
            <v>10.51157120337926</v>
          </cell>
        </row>
      </sheetData>
      <sheetData sheetId="30">
        <row r="4">
          <cell r="J4">
            <v>21.207769350841087</v>
          </cell>
        </row>
      </sheetData>
      <sheetData sheetId="31">
        <row r="4">
          <cell r="J4">
            <v>4.3707908017213937</v>
          </cell>
        </row>
      </sheetData>
      <sheetData sheetId="32">
        <row r="4">
          <cell r="J4">
            <v>2.4140488218151868</v>
          </cell>
        </row>
      </sheetData>
      <sheetData sheetId="33">
        <row r="4">
          <cell r="J4">
            <v>1.5399906200217151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B35" sqref="B35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13.11+0.42848323</f>
        <v>13.538483229999999</v>
      </c>
      <c r="J2" t="s">
        <v>6</v>
      </c>
      <c r="K2" s="9">
        <v>16.47</v>
      </c>
      <c r="M2" t="s">
        <v>7</v>
      </c>
      <c r="N2" s="9">
        <f>15.33</f>
        <v>15.33</v>
      </c>
      <c r="P2" t="s">
        <v>8</v>
      </c>
      <c r="Q2" s="10">
        <f>N2+K2+H2</f>
        <v>45.338483229999994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1.6773291049570472E-2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2703.0165455312372</v>
      </c>
      <c r="D7" s="20">
        <f>(C7*[1]Feuil1!$K$2-C4)/C4</f>
        <v>2.7462429587897165E-2</v>
      </c>
      <c r="E7" s="31">
        <f>C7-C7/(1+D7)</f>
        <v>72.247314762006226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950.36565014872804</v>
      </c>
    </row>
    <row r="9" spans="2:20">
      <c r="M9" s="17" t="str">
        <f>IF(C13&gt;C7*[2]Params!F8,B13,"Others")</f>
        <v>BTC</v>
      </c>
      <c r="N9" s="18">
        <f>IF(C13&gt;C7*0.1,C13,C7)</f>
        <v>858.84843326436908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191.58844853620855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677.84408288066516</v>
      </c>
    </row>
    <row r="12" spans="2:20">
      <c r="B12" s="7" t="s">
        <v>19</v>
      </c>
      <c r="C12" s="1">
        <f>[2]ETH!J4</f>
        <v>950.36565014872804</v>
      </c>
      <c r="D12" s="20">
        <f>C12/$C$7</f>
        <v>0.35159446275677458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858.84843326436908</v>
      </c>
      <c r="D13" s="20">
        <f t="shared" ref="D13:D50" si="0">C13/$C$7</f>
        <v>0.31773702409785853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191.58844853620855</v>
      </c>
      <c r="D14" s="20">
        <f t="shared" si="0"/>
        <v>7.087949530051979E-2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143.09159669418565</v>
      </c>
      <c r="D15" s="20">
        <f t="shared" si="0"/>
        <v>5.2937743548315264E-2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20">
        <f t="shared" si="0"/>
        <v>2.9370889398088056E-2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2.558252930945697E-2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34.101049658857967</v>
      </c>
      <c r="D18" s="20">
        <f>C18/$C$7</f>
        <v>1.2615923389457433E-2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33.515088414598097</v>
      </c>
      <c r="D19" s="20">
        <f>C19/$C$7</f>
        <v>1.2399142902031778E-2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42</v>
      </c>
      <c r="C20" s="1">
        <f>[2]DOT!$J$4</f>
        <v>30.185850885066934</v>
      </c>
      <c r="D20" s="20">
        <f t="shared" si="0"/>
        <v>1.1167468040464533E-2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30.037793485319</v>
      </c>
      <c r="D21" s="20">
        <f t="shared" si="0"/>
        <v>1.11126931631177E-2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38</v>
      </c>
      <c r="C22" s="9">
        <f>[2]NEAR!$J$4</f>
        <v>27.453419531052297</v>
      </c>
      <c r="D22" s="20">
        <f t="shared" si="0"/>
        <v>1.015658582498863E-2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26.268175241737548</v>
      </c>
      <c r="D23" s="20">
        <f t="shared" si="0"/>
        <v>9.7180963561489912E-3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24.700979852050249</v>
      </c>
      <c r="D24" s="20">
        <f t="shared" si="0"/>
        <v>9.13830138882692E-3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22.666666666666668</v>
      </c>
      <c r="D25" s="20">
        <f t="shared" si="0"/>
        <v>8.385692904521928E-3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21.207769350841087</v>
      </c>
      <c r="D26" s="20">
        <f t="shared" si="0"/>
        <v>7.8459635720331926E-3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17.297423061017895</v>
      </c>
      <c r="D27" s="20">
        <f t="shared" si="0"/>
        <v>6.3993034336452233E-3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16.47</v>
      </c>
      <c r="D28" s="20">
        <f t="shared" si="0"/>
        <v>6.0931924472415943E-3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7</v>
      </c>
      <c r="C29" s="1">
        <f>$N$2</f>
        <v>15.33</v>
      </c>
      <c r="D29" s="20">
        <f t="shared" si="0"/>
        <v>5.6714414217494628E-3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5</v>
      </c>
      <c r="C30" s="1">
        <f>H$2</f>
        <v>13.538483229999999</v>
      </c>
      <c r="D30" s="20">
        <f t="shared" si="0"/>
        <v>5.0086571805794157E-3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10.775690877942736</v>
      </c>
      <c r="D31" s="20">
        <f t="shared" si="0"/>
        <v>3.9865427001390908E-3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10.221777413934879</v>
      </c>
      <c r="D32" s="20">
        <f t="shared" si="0"/>
        <v>3.7816185146310093E-3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10.51157120337926</v>
      </c>
      <c r="D33" s="20">
        <f t="shared" si="0"/>
        <v>3.8888297671568154E-3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54</v>
      </c>
      <c r="C34" s="9">
        <f>[2]LINK!$J$4</f>
        <v>9.34126229655398</v>
      </c>
      <c r="D34" s="20">
        <f t="shared" si="0"/>
        <v>3.4558657482128344E-3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8.6040881769604685</v>
      </c>
      <c r="D35" s="20">
        <f t="shared" si="0"/>
        <v>3.1831429930331652E-3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7.0449713402938547</v>
      </c>
      <c r="D36" s="20">
        <f t="shared" si="0"/>
        <v>2.606336743273346E-3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6.9194978392501065</v>
      </c>
      <c r="D37" s="20">
        <f t="shared" si="0"/>
        <v>2.5599169382406364E-3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1.9977680154890476E-3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4.6209276609565544</v>
      </c>
      <c r="D39" s="20">
        <f t="shared" si="0"/>
        <v>1.7095447190643744E-3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37</v>
      </c>
      <c r="C40" s="9">
        <f>[2]GRT!$J$4</f>
        <v>4.3707908017213937</v>
      </c>
      <c r="D40" s="20">
        <f t="shared" si="0"/>
        <v>1.6170048270505058E-3</v>
      </c>
    </row>
    <row r="41" spans="2:14">
      <c r="B41" s="22" t="s">
        <v>56</v>
      </c>
      <c r="C41" s="9">
        <f>[2]SHIB!$J$4</f>
        <v>4.2821842882313144</v>
      </c>
      <c r="D41" s="20">
        <f t="shared" si="0"/>
        <v>1.5842242236033799E-3</v>
      </c>
    </row>
    <row r="42" spans="2:14">
      <c r="B42" s="22" t="s">
        <v>33</v>
      </c>
      <c r="C42" s="1">
        <f>[2]EGLD!$J$4</f>
        <v>3.7775928457212085</v>
      </c>
      <c r="D42" s="20">
        <f t="shared" si="0"/>
        <v>1.3975470671707558E-3</v>
      </c>
    </row>
    <row r="43" spans="2:14">
      <c r="B43" s="22" t="s">
        <v>50</v>
      </c>
      <c r="C43" s="9">
        <f>[2]KAVA!$J$4</f>
        <v>2.4140488218151868</v>
      </c>
      <c r="D43" s="20">
        <f t="shared" si="0"/>
        <v>8.9309435630581459E-4</v>
      </c>
    </row>
    <row r="44" spans="2:14">
      <c r="B44" s="22" t="s">
        <v>36</v>
      </c>
      <c r="C44" s="9">
        <f>[2]AMP!$J$4</f>
        <v>2.4064228792273878</v>
      </c>
      <c r="D44" s="20">
        <f t="shared" si="0"/>
        <v>8.9027308515954415E-4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6.2774073758639192E-4</v>
      </c>
    </row>
    <row r="46" spans="2:14">
      <c r="B46" s="22" t="s">
        <v>40</v>
      </c>
      <c r="C46" s="9">
        <f>[2]SHPING!$J$4</f>
        <v>1.5399906200217151</v>
      </c>
      <c r="D46" s="20">
        <f t="shared" si="0"/>
        <v>5.6973037126528323E-4</v>
      </c>
    </row>
    <row r="47" spans="2:14">
      <c r="B47" s="22" t="s">
        <v>23</v>
      </c>
      <c r="C47" s="9">
        <f>[2]LUNA!J4</f>
        <v>1.4354131960559569</v>
      </c>
      <c r="D47" s="20">
        <f t="shared" si="0"/>
        <v>5.3104121705398145E-4</v>
      </c>
    </row>
    <row r="48" spans="2:14">
      <c r="B48" s="7" t="s">
        <v>28</v>
      </c>
      <c r="C48" s="1">
        <f>[2]ATLAS!O46</f>
        <v>0.99048716300102591</v>
      </c>
      <c r="D48" s="20">
        <f t="shared" si="0"/>
        <v>3.6643769888813633E-4</v>
      </c>
    </row>
    <row r="49" spans="2:4">
      <c r="B49" s="7" t="s">
        <v>25</v>
      </c>
      <c r="C49" s="1">
        <f>[2]POLIS!J4</f>
        <v>0.74201441498187048</v>
      </c>
      <c r="D49" s="20">
        <f t="shared" si="0"/>
        <v>2.7451345653381443E-4</v>
      </c>
    </row>
    <row r="50" spans="2:4">
      <c r="B50" s="22" t="s">
        <v>43</v>
      </c>
      <c r="C50" s="9">
        <f>[2]TRX!$J$4</f>
        <v>0.71419207048955624</v>
      </c>
      <c r="D50" s="20">
        <f t="shared" si="0"/>
        <v>2.6422038432221014E-4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2023-08-10T09:27:43Z</dcterms:modified>
</cp:coreProperties>
</file>