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<sst xmlns="http://schemas.openxmlformats.org/spreadsheetml/2006/main" count="107" uniqueCount="67">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</sst>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1354.306806341827</c:v>
                </c:pt>
                <c:pt idx="1">
                  <c:v>1329.7772800724576</c:v>
                </c:pt>
                <c:pt idx="2">
                  <c:v>548.62</c:v>
                </c:pt>
                <c:pt idx="3">
                  <c:v>263.16556119210833</c:v>
                </c:pt>
                <c:pt idx="4">
                  <c:v>1001.6360476534076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1329.7772800724576</v>
          </cell>
        </row>
      </sheetData>
      <sheetData sheetId="1">
        <row r="4">
          <cell r="J4">
            <v>1354.306806341827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2.4472504391421213</v>
          </cell>
        </row>
      </sheetData>
      <sheetData sheetId="4">
        <row r="47">
          <cell r="M47">
            <v>111.75</v>
          </cell>
          <cell r="O47">
            <v>2.320519051495868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2.3378512347731291</v>
          </cell>
        </row>
      </sheetData>
      <sheetData sheetId="8">
        <row r="4">
          <cell r="J4">
            <v>37.35661506600173</v>
          </cell>
        </row>
      </sheetData>
      <sheetData sheetId="9">
        <row r="4">
          <cell r="J4">
            <v>9.3615774617570064</v>
          </cell>
        </row>
      </sheetData>
      <sheetData sheetId="10">
        <row r="4">
          <cell r="J4">
            <v>18.513242974667044</v>
          </cell>
        </row>
      </sheetData>
      <sheetData sheetId="11">
        <row r="4">
          <cell r="J4">
            <v>11.798890478079498</v>
          </cell>
        </row>
      </sheetData>
      <sheetData sheetId="12">
        <row r="4">
          <cell r="J4">
            <v>47.981134878471863</v>
          </cell>
        </row>
      </sheetData>
      <sheetData sheetId="13">
        <row r="4">
          <cell r="J4">
            <v>3.1206771878672308</v>
          </cell>
        </row>
      </sheetData>
      <sheetData sheetId="14">
        <row r="4">
          <cell r="J4">
            <v>215.73268899757863</v>
          </cell>
        </row>
      </sheetData>
      <sheetData sheetId="15">
        <row r="4">
          <cell r="J4">
            <v>4.8516351748455762</v>
          </cell>
        </row>
      </sheetData>
      <sheetData sheetId="16">
        <row r="4">
          <cell r="J4">
            <v>43.513011311705753</v>
          </cell>
        </row>
      </sheetData>
      <sheetData sheetId="17">
        <row r="4">
          <cell r="J4">
            <v>5.4817968265592869</v>
          </cell>
        </row>
      </sheetData>
      <sheetData sheetId="18">
        <row r="4">
          <cell r="J4">
            <v>4.2933754360894536</v>
          </cell>
        </row>
      </sheetData>
      <sheetData sheetId="19">
        <row r="4">
          <cell r="J4">
            <v>12.412131652429629</v>
          </cell>
        </row>
      </sheetData>
      <sheetData sheetId="20">
        <row r="4">
          <cell r="J4">
            <v>2.1725823873463947</v>
          </cell>
        </row>
      </sheetData>
      <sheetData sheetId="21">
        <row r="4">
          <cell r="J4">
            <v>12.915342076795739</v>
          </cell>
        </row>
      </sheetData>
      <sheetData sheetId="22">
        <row r="4">
          <cell r="J4">
            <v>8.0534648291422819</v>
          </cell>
        </row>
      </sheetData>
      <sheetData sheetId="23">
        <row r="4">
          <cell r="J4">
            <v>10.913010437227337</v>
          </cell>
        </row>
      </sheetData>
      <sheetData sheetId="24">
        <row r="4">
          <cell r="J4">
            <v>4.9636394964132879</v>
          </cell>
        </row>
      </sheetData>
      <sheetData sheetId="25">
        <row r="4">
          <cell r="J4">
            <v>14.876019798704402</v>
          </cell>
        </row>
      </sheetData>
      <sheetData sheetId="26">
        <row r="4">
          <cell r="J4">
            <v>46.774880582826462</v>
          </cell>
        </row>
      </sheetData>
      <sheetData sheetId="27">
        <row r="4">
          <cell r="J4">
            <v>1.4192354378237177</v>
          </cell>
        </row>
      </sheetData>
      <sheetData sheetId="28">
        <row r="4">
          <cell r="J4">
            <v>38.949035250580756</v>
          </cell>
        </row>
      </sheetData>
      <sheetData sheetId="29">
        <row r="4">
          <cell r="J4">
            <v>31.685906527520132</v>
          </cell>
        </row>
      </sheetData>
      <sheetData sheetId="30">
        <row r="4">
          <cell r="J4">
            <v>2.5723821803556115</v>
          </cell>
        </row>
      </sheetData>
      <sheetData sheetId="31">
        <row r="4">
          <cell r="J4">
            <v>4.2345326000488521</v>
          </cell>
        </row>
      </sheetData>
      <sheetData sheetId="32">
        <row r="4">
          <cell r="J4">
            <v>2.491173454293012</v>
          </cell>
        </row>
      </sheetData>
      <sheetData sheetId="33">
        <row r="4">
          <cell r="J4">
            <v>263.16556119210833</v>
          </cell>
        </row>
      </sheetData>
      <sheetData sheetId="34">
        <row r="4">
          <cell r="J4">
            <v>0.95840665141538617</v>
          </cell>
        </row>
      </sheetData>
      <sheetData sheetId="35">
        <row r="4">
          <cell r="J4">
            <v>10.384294452896194</v>
          </cell>
        </row>
      </sheetData>
      <sheetData sheetId="36">
        <row r="4">
          <cell r="J4">
            <v>17.733561533248572</v>
          </cell>
        </row>
      </sheetData>
      <sheetData sheetId="37">
        <row r="4">
          <cell r="J4">
            <v>19.169331649001506</v>
          </cell>
        </row>
      </sheetData>
      <sheetData sheetId="38">
        <row r="4">
          <cell r="J4">
            <v>16.270056536304203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7" workbookViewId="0">
      <selection activeCell="B32" sqref="B32:C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548.62</f>
        <v>548.62</v>
      </c>
      <c r="P2" t="s">
        <v>8</v>
      </c>
      <c r="Q2" s="10">
        <f>N2+K2+H2</f>
        <v>605.70000000000005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0.1346746488033099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4497.5056952598025</v>
      </c>
      <c r="D7" s="20">
        <f>(C7*[1]Feuil1!$K$2-C4)/C4</f>
        <v>0.57776799640956844</v>
      </c>
      <c r="E7" s="31">
        <f>C7-C7/(1+D7)</f>
        <v>1646.9562447103517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1354.306806341827</v>
      </c>
    </row>
    <row r="9" spans="2:20">
      <c r="M9" s="17" t="str">
        <f>IF(C13&gt;C7*Params!F8,B13,"Others")</f>
        <v>ETH</v>
      </c>
      <c r="N9" s="18">
        <f>IF(C13&gt;C7*0.1,C13,C7)</f>
        <v>1329.7772800724576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263.16556119210833</v>
      </c>
    </row>
    <row r="12" spans="2:20">
      <c r="B12" s="7" t="s">
        <v>4</v>
      </c>
      <c r="C12" s="1">
        <f>[2]BTC!J4</f>
        <v>1354.306806341827</v>
      </c>
      <c r="D12" s="20">
        <f>C12/$C$7</f>
        <v>0.30112397806838004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1001.6360476534076</v>
      </c>
    </row>
    <row r="13" spans="2:20">
      <c r="B13" s="7" t="s">
        <v>19</v>
      </c>
      <c r="C13" s="1">
        <f>[2]ETH!J4</f>
        <v>1329.7772800724576</v>
      </c>
      <c r="D13" s="20">
        <f t="shared" ref="D13:D55" si="0">C13/$C$7</f>
        <v>0.29566994911735001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548.62</v>
      </c>
      <c r="D14" s="20">
        <f t="shared" si="0"/>
        <v>0.12198316959959035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263.16556119210833</v>
      </c>
      <c r="D15" s="20">
        <f t="shared" si="0"/>
        <v>5.8513669358879229E-2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215.73268899757863</v>
      </c>
      <c r="D16" s="20">
        <f t="shared" si="0"/>
        <v>4.7967185283378865E-2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2.4847105834191648E-2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2.0011091946999984E-2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1.3907708903164989E-2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1.1272915130143325E-2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46.774880582826462</v>
      </c>
      <c r="D21" s="20">
        <f t="shared" si="0"/>
        <v>1.040018262392094E-2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47.981134878471863</v>
      </c>
      <c r="D22" s="20">
        <f t="shared" si="0"/>
        <v>1.0668387797494537E-2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43.513011311705753</v>
      </c>
      <c r="D23" s="20">
        <f t="shared" si="0"/>
        <v>9.6749207805488253E-3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38.949035250580756</v>
      </c>
      <c r="D24" s="20">
        <f t="shared" si="0"/>
        <v>8.6601413960701677E-3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37.35661506600173</v>
      </c>
      <c r="D25" s="20">
        <f t="shared" si="0"/>
        <v>8.3060739879382839E-3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31.685906527520132</v>
      </c>
      <c r="D26" s="20">
        <f t="shared" si="0"/>
        <v>7.0452176549583596E-3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18.513242974667044</v>
      </c>
      <c r="D27" s="20">
        <f t="shared" si="0"/>
        <v>4.1163356378134857E-3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19.169331649001506</v>
      </c>
      <c r="D28" s="20">
        <f t="shared" si="0"/>
        <v>4.2622139798967331E-3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17.733561533248572</v>
      </c>
      <c r="D29" s="20">
        <f t="shared" si="0"/>
        <v>3.9429770043291025E-3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16.270056536304203</v>
      </c>
      <c r="D30" s="20">
        <f t="shared" si="0"/>
        <v>3.6175733036763499E-3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14.876019798704402</v>
      </c>
      <c r="D31" s="20">
        <f t="shared" si="0"/>
        <v>3.3076155555251778E-3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12.915342076795739</v>
      </c>
      <c r="D32" s="20">
        <f t="shared" si="0"/>
        <v>2.8716677536190808E-3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11.798890478079498</v>
      </c>
      <c r="D33" s="20">
        <f t="shared" si="0"/>
        <v>2.623429802549238E-3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12.412131652429629</v>
      </c>
      <c r="D34" s="20">
        <f t="shared" si="0"/>
        <v>2.7597811972782018E-3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10.384294452896194</v>
      </c>
      <c r="D35" s="20">
        <f t="shared" si="0"/>
        <v>2.3089007900180848E-3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10.913010437227337</v>
      </c>
      <c r="D36" s="20">
        <f t="shared" si="0"/>
        <v>2.4264583919769637E-3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2.3346273938166648E-3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9.3615774617570064</v>
      </c>
      <c r="D38" s="20">
        <f t="shared" si="0"/>
        <v>2.0815043039575797E-3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8.0534648291422819</v>
      </c>
      <c r="D39" s="20">
        <f t="shared" si="0"/>
        <v>1.7906513909766303E-3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1.4185640735762211E-3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5.4817968265592869</v>
      </c>
      <c r="D41" s="20">
        <f t="shared" si="0"/>
        <v>1.2188526703450068E-3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4.9636394964132879</v>
      </c>
      <c r="D42" s="20">
        <f t="shared" si="0"/>
        <v>1.1036427372720778E-3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4.8516351748455762</v>
      </c>
      <c r="D43" s="20">
        <f t="shared" si="0"/>
        <v>1.0787390841903797E-3</v>
      </c>
    </row>
    <row r="44" spans="2:14">
      <c r="B44" s="22" t="s">
        <v>37</v>
      </c>
      <c r="C44" s="9">
        <f>[2]GRT!$J$4</f>
        <v>4.2933754360894536</v>
      </c>
      <c r="D44" s="20">
        <f t="shared" si="0"/>
        <v>9.5461256238419127E-4</v>
      </c>
    </row>
    <row r="45" spans="2:14">
      <c r="B45" s="22" t="s">
        <v>56</v>
      </c>
      <c r="C45" s="9">
        <f>[2]SHIB!$J$4</f>
        <v>4.2345326000488521</v>
      </c>
      <c r="D45" s="20">
        <f t="shared" si="0"/>
        <v>9.4152912457940547E-4</v>
      </c>
    </row>
    <row r="46" spans="2:14">
      <c r="B46" s="22" t="s">
        <v>36</v>
      </c>
      <c r="C46" s="9">
        <f>[2]AMP!$J$4</f>
        <v>3.1206771878672308</v>
      </c>
      <c r="D46" s="20">
        <f t="shared" si="0"/>
        <v>6.9386842381462775E-4</v>
      </c>
    </row>
    <row r="47" spans="2:14">
      <c r="B47" s="22" t="s">
        <v>64</v>
      </c>
      <c r="C47" s="10">
        <f>[2]ACE!$J$4</f>
        <v>2.3378512347731291</v>
      </c>
      <c r="D47" s="20">
        <f t="shared" si="0"/>
        <v>5.1981062241613924E-4</v>
      </c>
    </row>
    <row r="48" spans="2:14">
      <c r="B48" s="22" t="s">
        <v>40</v>
      </c>
      <c r="C48" s="9">
        <f>[2]SHPING!$J$4</f>
        <v>2.491173454293012</v>
      </c>
      <c r="D48" s="20">
        <f t="shared" si="0"/>
        <v>5.53901122775367E-4</v>
      </c>
    </row>
    <row r="49" spans="2:4">
      <c r="B49" s="22" t="s">
        <v>62</v>
      </c>
      <c r="C49" s="10">
        <f>[2]SEI!$J$4</f>
        <v>2.5723821803556115</v>
      </c>
      <c r="D49" s="20">
        <f t="shared" si="0"/>
        <v>5.7195751482133823E-4</v>
      </c>
    </row>
    <row r="50" spans="2:4">
      <c r="B50" s="7" t="s">
        <v>25</v>
      </c>
      <c r="C50" s="1">
        <f>[2]POLIS!J4</f>
        <v>2.4472504391421213</v>
      </c>
      <c r="D50" s="20">
        <f t="shared" si="0"/>
        <v>5.4413503950010084E-4</v>
      </c>
    </row>
    <row r="51" spans="2:4">
      <c r="B51" s="22" t="s">
        <v>50</v>
      </c>
      <c r="C51" s="9">
        <f>[2]KAVA!$J$4</f>
        <v>2.1725823873463947</v>
      </c>
      <c r="D51" s="20">
        <f t="shared" si="0"/>
        <v>4.8306384350690489E-4</v>
      </c>
    </row>
    <row r="52" spans="2:4">
      <c r="B52" s="7" t="s">
        <v>28</v>
      </c>
      <c r="C52" s="1">
        <f>[2]ATLAS!O47</f>
        <v>2.320519051495868</v>
      </c>
      <c r="D52" s="20">
        <f t="shared" si="0"/>
        <v>5.159568900472112E-4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3.7727436382979011E-4</v>
      </c>
    </row>
    <row r="54" spans="2:4">
      <c r="B54" s="22" t="s">
        <v>63</v>
      </c>
      <c r="C54" s="10">
        <f>[2]MEME!$J$4</f>
        <v>1.4192354378237177</v>
      </c>
      <c r="D54" s="20">
        <f t="shared" si="0"/>
        <v>3.1556056489701328E-4</v>
      </c>
    </row>
    <row r="55" spans="2:4">
      <c r="B55" s="22" t="s">
        <v>43</v>
      </c>
      <c r="C55" s="9">
        <f>[2]TRX!$J$4</f>
        <v>0.95840665141538617</v>
      </c>
      <c r="D55" s="20">
        <f t="shared" si="0"/>
        <v>2.1309737360099618E-4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2024-01-09T23:02:29Z</dcterms:modified>
</cp:coreProperties>
</file>