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6" l="1"/>
  <c r="T2"/>
  <c r="C25" i="2" l="1"/>
  <c r="C26" i="1" l="1"/>
  <c r="C4"/>
  <c r="C38"/>
  <c r="C30"/>
  <c r="Q2" l="1"/>
  <c r="C47" l="1"/>
  <c r="C43" l="1"/>
  <c r="C50" l="1"/>
  <c r="C40"/>
  <c r="C44" l="1"/>
  <c r="C23"/>
  <c r="C46"/>
  <c r="C41"/>
  <c r="C36"/>
  <c r="C45"/>
  <c r="C27"/>
  <c r="C18"/>
  <c r="C42" l="1"/>
  <c r="C17" l="1"/>
  <c r="C49" l="1"/>
  <c r="C25" l="1"/>
  <c r="C32" l="1"/>
  <c r="C37" l="1"/>
  <c r="C35"/>
  <c r="C29" l="1"/>
  <c r="C24" l="1"/>
  <c r="C19"/>
  <c r="C15"/>
  <c r="C20" l="1"/>
  <c r="C22" l="1"/>
  <c r="C21"/>
  <c r="C12" l="1"/>
  <c r="C13"/>
  <c r="C48" l="1"/>
  <c r="C34" l="1"/>
  <c r="C39" l="1"/>
  <c r="C33"/>
  <c r="C31"/>
  <c r="C28"/>
  <c r="C14" l="1"/>
  <c r="C7" s="1"/>
  <c r="D14" l="1"/>
  <c r="D45"/>
  <c r="D34"/>
  <c r="D29"/>
  <c r="D44"/>
  <c r="D46"/>
  <c r="M9"/>
  <c r="D16"/>
  <c r="D25"/>
  <c r="D41"/>
  <c r="D38"/>
  <c r="D23"/>
  <c r="D31"/>
  <c r="D30"/>
  <c r="N9"/>
  <c r="D28"/>
  <c r="D48"/>
  <c r="D40"/>
  <c r="D43"/>
  <c r="D27"/>
  <c r="D36"/>
  <c r="D49"/>
  <c r="D13"/>
  <c r="D7"/>
  <c r="E7" s="1"/>
  <c r="Q3"/>
  <c r="D24"/>
  <c r="D12"/>
  <c r="D32"/>
  <c r="D20"/>
  <c r="D35"/>
  <c r="D15"/>
  <c r="D33"/>
  <c r="D37"/>
  <c r="M8"/>
  <c r="D39"/>
  <c r="D50"/>
  <c r="D47"/>
  <c r="D42"/>
  <c r="N8"/>
  <c r="D21"/>
  <c r="D26"/>
  <c r="D18"/>
  <c r="D22"/>
  <c r="D17"/>
  <c r="D19"/>
  <c r="M10" l="1"/>
  <c r="N10"/>
  <c r="M11" l="1"/>
  <c r="N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<sst xmlns="http://schemas.openxmlformats.org/spreadsheetml/2006/main" count="97" uniqueCount="60">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</sst>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961.65903048338237</c:v>
                </c:pt>
                <c:pt idx="1">
                  <c:v>870.79978008877004</c:v>
                </c:pt>
                <c:pt idx="2">
                  <c:v>202.69666364162319</c:v>
                </c:pt>
                <c:pt idx="3">
                  <c:v>730.72536284950252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961.65903048338237</v>
          </cell>
        </row>
      </sheetData>
      <sheetData sheetId="1">
        <row r="4">
          <cell r="J4">
            <v>870.79978008877004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0.75114143863023464</v>
          </cell>
        </row>
      </sheetData>
      <sheetData sheetId="4">
        <row r="46">
          <cell r="M46">
            <v>79.390000000000015</v>
          </cell>
          <cell r="O46">
            <v>0.81915542326057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30.018085437781359</v>
          </cell>
        </row>
      </sheetData>
      <sheetData sheetId="8">
        <row r="4">
          <cell r="J4">
            <v>7.572769483350184</v>
          </cell>
        </row>
      </sheetData>
      <sheetData sheetId="9">
        <row r="4">
          <cell r="J4">
            <v>17.036947257384949</v>
          </cell>
        </row>
      </sheetData>
      <sheetData sheetId="10">
        <row r="4">
          <cell r="J4">
            <v>11.385140804199699</v>
          </cell>
        </row>
      </sheetData>
      <sheetData sheetId="11">
        <row r="4">
          <cell r="J4">
            <v>36.591086210054343</v>
          </cell>
        </row>
      </sheetData>
      <sheetData sheetId="12">
        <row r="4">
          <cell r="J4">
            <v>1.9938232398344002</v>
          </cell>
        </row>
      </sheetData>
      <sheetData sheetId="13">
        <row r="4">
          <cell r="J4">
            <v>133.18752179764581</v>
          </cell>
        </row>
      </sheetData>
      <sheetData sheetId="14">
        <row r="4">
          <cell r="J4">
            <v>4.2702190879402631</v>
          </cell>
        </row>
      </sheetData>
      <sheetData sheetId="15">
        <row r="4">
          <cell r="J4">
            <v>30.250548529468364</v>
          </cell>
        </row>
      </sheetData>
      <sheetData sheetId="16">
        <row r="4">
          <cell r="J4">
            <v>4.6173223693689893</v>
          </cell>
        </row>
      </sheetData>
      <sheetData sheetId="17">
        <row r="4">
          <cell r="J4">
            <v>6.1656524621461726</v>
          </cell>
        </row>
      </sheetData>
      <sheetData sheetId="18">
        <row r="4">
          <cell r="J4">
            <v>9.0090973465390007</v>
          </cell>
        </row>
      </sheetData>
      <sheetData sheetId="19">
        <row r="4">
          <cell r="J4">
            <v>7.7057648131120411</v>
          </cell>
        </row>
      </sheetData>
      <sheetData sheetId="20">
        <row r="4">
          <cell r="J4">
            <v>11.784964267801602</v>
          </cell>
        </row>
      </sheetData>
      <sheetData sheetId="21">
        <row r="4">
          <cell r="J4">
            <v>1.5225213706155336</v>
          </cell>
        </row>
      </sheetData>
      <sheetData sheetId="22">
        <row r="4">
          <cell r="J4">
            <v>31.557454026553529</v>
          </cell>
        </row>
      </sheetData>
      <sheetData sheetId="23">
        <row r="4">
          <cell r="J4">
            <v>36.493239132611542</v>
          </cell>
        </row>
      </sheetData>
      <sheetData sheetId="24">
        <row r="4">
          <cell r="J4">
            <v>25.497537386475429</v>
          </cell>
        </row>
      </sheetData>
      <sheetData sheetId="25">
        <row r="4">
          <cell r="J4">
            <v>28.497435997284672</v>
          </cell>
        </row>
      </sheetData>
      <sheetData sheetId="26">
        <row r="4">
          <cell r="J4">
            <v>3.4455961445437708</v>
          </cell>
        </row>
      </sheetData>
      <sheetData sheetId="27">
        <row r="4">
          <cell r="J4">
            <v>202.69666364162319</v>
          </cell>
        </row>
      </sheetData>
      <sheetData sheetId="28">
        <row r="4">
          <cell r="J4">
            <v>0.73732680561541941</v>
          </cell>
        </row>
      </sheetData>
      <sheetData sheetId="29">
        <row r="4">
          <cell r="J4">
            <v>9.510894016215703</v>
          </cell>
        </row>
      </sheetData>
      <sheetData sheetId="30">
        <row r="4">
          <cell r="J4">
            <v>15.993541608691926</v>
          </cell>
        </row>
      </sheetData>
      <sheetData sheetId="31">
        <row r="4">
          <cell r="J4">
            <v>4.871015605519597</v>
          </cell>
        </row>
      </sheetData>
      <sheetData sheetId="32">
        <row r="4">
          <cell r="J4">
            <v>2.6928015337794502</v>
          </cell>
        </row>
      </sheetData>
      <sheetData sheetId="33">
        <row r="4">
          <cell r="J4">
            <v>1.7572348371347957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33" sqref="C3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13.11+45.4</f>
        <v>58.51</v>
      </c>
      <c r="J2" t="s">
        <v>6</v>
      </c>
      <c r="K2" s="9">
        <v>19.149999999999999</v>
      </c>
      <c r="M2" t="s">
        <v>7</v>
      </c>
      <c r="N2" s="9">
        <f>23.33</f>
        <v>23.33</v>
      </c>
      <c r="P2" t="s">
        <v>8</v>
      </c>
      <c r="Q2" s="10">
        <f>N2+K2+H2</f>
        <v>100.99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3.6194735553132726E-2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2790.1847729140022</v>
      </c>
      <c r="D7" s="20">
        <f>(C7*[1]Feuil1!$K$2-C4)/C4</f>
        <v>3.7286736797603234E-2</v>
      </c>
      <c r="E7" s="31">
        <f>C7-C7/(1+D7)</f>
        <v>100.29713246456458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961.65903048338237</v>
      </c>
    </row>
    <row r="9" spans="2:20">
      <c r="M9" s="17" t="str">
        <f>IF(C13&gt;C7*[2]Params!F8,B13,"Others")</f>
        <v>BTC</v>
      </c>
      <c r="N9" s="18">
        <f>IF(C13&gt;C7*0.1,C13,C7)</f>
        <v>870.79978008877004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202.69666364162319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730.72536284950252</v>
      </c>
    </row>
    <row r="12" spans="2:20">
      <c r="B12" s="7" t="s">
        <v>19</v>
      </c>
      <c r="C12" s="1">
        <f>[2]ETH!J4</f>
        <v>961.65903048338237</v>
      </c>
      <c r="D12" s="20">
        <f>C12/$C$7</f>
        <v>0.3446578304844839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870.79978008877004</v>
      </c>
      <c r="D13" s="20">
        <f t="shared" ref="D13:D50" si="0">C13/$C$7</f>
        <v>0.31209394751994418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202.69666364162319</v>
      </c>
      <c r="D14" s="20">
        <f t="shared" si="0"/>
        <v>7.2646322784541487E-2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133.18752179764581</v>
      </c>
      <c r="D15" s="20">
        <f t="shared" si="0"/>
        <v>4.7734301717426389E-2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58.51</v>
      </c>
      <c r="D16" s="20">
        <f t="shared" si="0"/>
        <v>2.0969937391957578E-2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2.8453312759314859E-2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2.4783304916319717E-2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36.493239132611542</v>
      </c>
      <c r="D19" s="20">
        <f>C19/$C$7</f>
        <v>1.3079147835252099E-2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36.591086210054343</v>
      </c>
      <c r="D20" s="20">
        <f t="shared" si="0"/>
        <v>1.3114216149864329E-2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30.018085437781359</v>
      </c>
      <c r="D21" s="20">
        <f t="shared" si="0"/>
        <v>1.0758457909019118E-2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30.250548529468364</v>
      </c>
      <c r="D22" s="20">
        <f t="shared" si="0"/>
        <v>1.0841772495903708E-2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31.557454026553529</v>
      </c>
      <c r="D23" s="20">
        <f t="shared" si="0"/>
        <v>1.1310166385000976E-2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28.497435997284672</v>
      </c>
      <c r="D24" s="20">
        <f t="shared" si="0"/>
        <v>1.0213458360867848E-2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25.497537386475429</v>
      </c>
      <c r="D25" s="20">
        <f t="shared" si="0"/>
        <v>9.1382970884205678E-3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23.33</v>
      </c>
      <c r="D26" s="20">
        <f t="shared" si="0"/>
        <v>8.3614534157301357E-3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8.1237152774632001E-3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17.036947257384949</v>
      </c>
      <c r="D28" s="20">
        <f t="shared" si="0"/>
        <v>6.1060283257126256E-3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15.993541608691926</v>
      </c>
      <c r="D29" s="20">
        <f t="shared" si="0"/>
        <v>5.7320725723797325E-3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19.149999999999999</v>
      </c>
      <c r="D30" s="20">
        <f t="shared" si="0"/>
        <v>6.8633447454450108E-3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11.385140804199699</v>
      </c>
      <c r="D31" s="20">
        <f t="shared" si="0"/>
        <v>4.0804253950211802E-3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9.0090973465390007</v>
      </c>
      <c r="D32" s="20">
        <f t="shared" si="0"/>
        <v>3.2288533125102376E-3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9.510894016215703</v>
      </c>
      <c r="D33" s="20">
        <f t="shared" si="0"/>
        <v>3.4086968391999189E-3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11.784964267801602</v>
      </c>
      <c r="D34" s="20">
        <f t="shared" si="0"/>
        <v>4.2237218058837258E-3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7.7057648131120411</v>
      </c>
      <c r="D35" s="20">
        <f t="shared" si="0"/>
        <v>2.7617399707419105E-3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7.572769483350184</v>
      </c>
      <c r="D36" s="20">
        <f t="shared" si="0"/>
        <v>2.7140745504970142E-3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6.1656524621461726</v>
      </c>
      <c r="D37" s="20">
        <f t="shared" si="0"/>
        <v>2.2097649309822994E-3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1.9353556984544682E-3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4.871015605519597</v>
      </c>
      <c r="D39" s="20">
        <f t="shared" si="0"/>
        <v>1.7457681128524062E-3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4.6173223693689893</v>
      </c>
      <c r="D40" s="20">
        <f t="shared" si="0"/>
        <v>1.6548446591036221E-3</v>
      </c>
    </row>
    <row r="41" spans="2:14">
      <c r="B41" s="22" t="s">
        <v>51</v>
      </c>
      <c r="C41" s="9">
        <f>[2]DOGE!$J$4</f>
        <v>4.2702190879402631</v>
      </c>
      <c r="D41" s="20">
        <f t="shared" si="0"/>
        <v>1.5304431195359684E-3</v>
      </c>
    </row>
    <row r="42" spans="2:14">
      <c r="B42" s="22" t="s">
        <v>56</v>
      </c>
      <c r="C42" s="9">
        <f>[2]SHIB!$J$4</f>
        <v>3.4455961445437708</v>
      </c>
      <c r="D42" s="20">
        <f t="shared" si="0"/>
        <v>1.2348989135028763E-3</v>
      </c>
    </row>
    <row r="43" spans="2:14">
      <c r="B43" s="22" t="s">
        <v>50</v>
      </c>
      <c r="C43" s="9">
        <f>[2]KAVA!$J$4</f>
        <v>2.6928015337794502</v>
      </c>
      <c r="D43" s="20">
        <f t="shared" si="0"/>
        <v>9.6509792466796117E-4</v>
      </c>
    </row>
    <row r="44" spans="2:14">
      <c r="B44" s="22" t="s">
        <v>40</v>
      </c>
      <c r="C44" s="9">
        <f>[2]SHPING!$J$4</f>
        <v>1.7572348371347957</v>
      </c>
      <c r="D44" s="20">
        <f t="shared" si="0"/>
        <v>6.2979156584658073E-4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6.0812947460390208E-4</v>
      </c>
    </row>
    <row r="46" spans="2:14">
      <c r="B46" s="22" t="s">
        <v>23</v>
      </c>
      <c r="C46" s="9">
        <f>[2]LUNA!J4</f>
        <v>1.5225213706155336</v>
      </c>
      <c r="D46" s="20">
        <f t="shared" si="0"/>
        <v>5.456704464147185E-4</v>
      </c>
    </row>
    <row r="47" spans="2:14">
      <c r="B47" s="22" t="s">
        <v>36</v>
      </c>
      <c r="C47" s="9">
        <f>[2]AMP!$J$4</f>
        <v>1.9938232398344002</v>
      </c>
      <c r="D47" s="20">
        <f t="shared" si="0"/>
        <v>7.1458466091193628E-4</v>
      </c>
    </row>
    <row r="48" spans="2:14">
      <c r="B48" s="7" t="s">
        <v>25</v>
      </c>
      <c r="C48" s="1">
        <f>[2]POLIS!J4</f>
        <v>0.75114143863023464</v>
      </c>
      <c r="D48" s="20">
        <f t="shared" si="0"/>
        <v>2.692084932589466E-4</v>
      </c>
    </row>
    <row r="49" spans="2:4">
      <c r="B49" s="7" t="s">
        <v>28</v>
      </c>
      <c r="C49" s="1">
        <f>[2]ATLAS!O46</f>
        <v>0.81915542326057</v>
      </c>
      <c r="D49" s="20">
        <f t="shared" si="0"/>
        <v>2.9358465117170851E-4</v>
      </c>
    </row>
    <row r="50" spans="2:4">
      <c r="B50" s="22" t="s">
        <v>43</v>
      </c>
      <c r="C50" s="9">
        <f>[2]TRX!$J$4</f>
        <v>0.73732680561541941</v>
      </c>
      <c r="D50" s="20">
        <f t="shared" si="0"/>
        <v>2.6425733979093183E-4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2023-07-17T21:04:20Z</dcterms:modified>
</cp:coreProperties>
</file>