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31" l="1"/>
  <c r="C7" l="1"/>
  <c r="D13" l="1"/>
  <c r="D38"/>
  <c r="D27"/>
  <c r="D25"/>
  <c r="D12"/>
  <c r="D35"/>
  <c r="D33"/>
  <c r="D39"/>
  <c r="D16"/>
  <c r="D44"/>
  <c r="Q3"/>
  <c r="D43"/>
  <c r="D50"/>
  <c r="D29"/>
  <c r="D46"/>
  <c r="D40"/>
  <c r="D22"/>
  <c r="D24"/>
  <c r="D26"/>
  <c r="D49"/>
  <c r="N8"/>
  <c r="M9"/>
  <c r="D30"/>
  <c r="D42"/>
  <c r="D17"/>
  <c r="D32"/>
  <c r="D28"/>
  <c r="D41"/>
  <c r="D21"/>
  <c r="D20"/>
  <c r="M8"/>
  <c r="D19"/>
  <c r="N9"/>
  <c r="D36"/>
  <c r="D15"/>
  <c r="D45"/>
  <c r="D23"/>
  <c r="D34"/>
  <c r="D7"/>
  <c r="E7" s="1"/>
  <c r="D37"/>
  <c r="D18"/>
  <c r="D14"/>
  <c r="D47"/>
  <c r="D48"/>
  <c r="D31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<sst xmlns="http://schemas.openxmlformats.org/spreadsheetml/2006/main" count="97" uniqueCount="60">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</sst>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928.01803073587701</c:v>
                </c:pt>
                <c:pt idx="1">
                  <c:v>844.70268917403007</c:v>
                </c:pt>
                <c:pt idx="2">
                  <c:v>180.52497349075799</c:v>
                </c:pt>
                <c:pt idx="3">
                  <c:v>644.66000446774217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928.01803073587701</v>
          </cell>
        </row>
      </sheetData>
      <sheetData sheetId="1">
        <row r="4">
          <cell r="J4">
            <v>844.70268917403007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0.93062281921700329</v>
          </cell>
        </row>
      </sheetData>
      <sheetData sheetId="4">
        <row r="46">
          <cell r="M46">
            <v>79.390000000000015</v>
          </cell>
          <cell r="O46">
            <v>1.1115467263758187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27.31458885394478</v>
          </cell>
        </row>
      </sheetData>
      <sheetData sheetId="8">
        <row r="4">
          <cell r="J4">
            <v>6.4344965261963036</v>
          </cell>
        </row>
      </sheetData>
      <sheetData sheetId="9">
        <row r="4">
          <cell r="J4">
            <v>16.52644386845725</v>
          </cell>
        </row>
      </sheetData>
      <sheetData sheetId="10">
        <row r="4">
          <cell r="J4">
            <v>9.4337159729594315</v>
          </cell>
        </row>
      </sheetData>
      <sheetData sheetId="11">
        <row r="4">
          <cell r="J4">
            <v>30.985665472836342</v>
          </cell>
        </row>
      </sheetData>
      <sheetData sheetId="12">
        <row r="4">
          <cell r="J4">
            <v>2.1669657114748881</v>
          </cell>
        </row>
      </sheetData>
      <sheetData sheetId="13">
        <row r="4">
          <cell r="J4">
            <v>137.70196175031049</v>
          </cell>
        </row>
      </sheetData>
      <sheetData sheetId="14">
        <row r="4">
          <cell r="J4">
            <v>4.1583303762719241</v>
          </cell>
        </row>
      </sheetData>
      <sheetData sheetId="15">
        <row r="4">
          <cell r="J4">
            <v>27.951677497620402</v>
          </cell>
        </row>
      </sheetData>
      <sheetData sheetId="16">
        <row r="4">
          <cell r="J4">
            <v>3.5251625027064257</v>
          </cell>
        </row>
      </sheetData>
      <sheetData sheetId="17">
        <row r="4">
          <cell r="J4">
            <v>6.3400287774403434</v>
          </cell>
        </row>
      </sheetData>
      <sheetData sheetId="18">
        <row r="4">
          <cell r="J4">
            <v>7.67755763975424</v>
          </cell>
        </row>
      </sheetData>
      <sheetData sheetId="19">
        <row r="4">
          <cell r="J4">
            <v>8.2620908306549143</v>
          </cell>
        </row>
      </sheetData>
      <sheetData sheetId="20">
        <row r="4">
          <cell r="J4">
            <v>12.290167790857264</v>
          </cell>
        </row>
      </sheetData>
      <sheetData sheetId="21">
        <row r="4">
          <cell r="J4">
            <v>1.22882536183304</v>
          </cell>
        </row>
      </sheetData>
      <sheetData sheetId="22">
        <row r="4">
          <cell r="J4">
            <v>22.424974483240735</v>
          </cell>
        </row>
      </sheetData>
      <sheetData sheetId="23">
        <row r="4">
          <cell r="J4">
            <v>30.133937607058662</v>
          </cell>
        </row>
      </sheetData>
      <sheetData sheetId="24">
        <row r="4">
          <cell r="J4">
            <v>23.844483539889001</v>
          </cell>
        </row>
      </sheetData>
      <sheetData sheetId="25">
        <row r="4">
          <cell r="J4">
            <v>24.891327411999026</v>
          </cell>
        </row>
      </sheetData>
      <sheetData sheetId="26">
        <row r="4">
          <cell r="J4">
            <v>4.1849730712593756</v>
          </cell>
        </row>
      </sheetData>
      <sheetData sheetId="27">
        <row r="4">
          <cell r="J4">
            <v>180.52497349075799</v>
          </cell>
        </row>
      </sheetData>
      <sheetData sheetId="28">
        <row r="4">
          <cell r="J4">
            <v>0.69659634756297972</v>
          </cell>
        </row>
      </sheetData>
      <sheetData sheetId="29">
        <row r="4">
          <cell r="J4">
            <v>9.173151827785281</v>
          </cell>
        </row>
      </sheetData>
      <sheetData sheetId="30">
        <row r="4">
          <cell r="J4">
            <v>19.85977757379905</v>
          </cell>
        </row>
      </sheetData>
      <sheetData sheetId="31">
        <row r="4">
          <cell r="J4">
            <v>4.0404027038416226</v>
          </cell>
        </row>
      </sheetData>
      <sheetData sheetId="32">
        <row r="4">
          <cell r="J4">
            <v>2.1176445639064121</v>
          </cell>
        </row>
      </sheetData>
      <sheetData sheetId="33">
        <row r="4">
          <cell r="J4">
            <v>1.36498627350746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42.648960000000002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1.6272203214832949E-2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2620.9702175500911</v>
      </c>
      <c r="D7" s="20">
        <f>(C7*[1]Feuil1!$K$2-C4)/C4</f>
        <v>-3.7247711066904919E-3</v>
      </c>
      <c r="E7" s="31">
        <f>C7-C7/(1+D7)</f>
        <v>-9.7990132191393968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928.01803073587701</v>
      </c>
    </row>
    <row r="9" spans="2:20">
      <c r="M9" s="17" t="str">
        <f>IF(C13&gt;C7*[2]Params!F8,B13,"Others")</f>
        <v>BTC</v>
      </c>
      <c r="N9" s="18">
        <f>IF(C13&gt;C7*0.1,C13,C7)</f>
        <v>844.70268917403007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180.52497349075799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644.66000446774217</v>
      </c>
    </row>
    <row r="12" spans="2:20">
      <c r="B12" s="7" t="s">
        <v>19</v>
      </c>
      <c r="C12" s="1">
        <f>[2]ETH!J4</f>
        <v>928.01803073587701</v>
      </c>
      <c r="D12" s="20">
        <f>C12/$C$7</f>
        <v>0.35407423728886422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844.70268917403007</v>
      </c>
      <c r="D13" s="20">
        <f t="shared" ref="D13:D50" si="0">C13/$C$7</f>
        <v>0.32228626007189126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180.52497349075799</v>
      </c>
      <c r="D14" s="20">
        <f t="shared" si="0"/>
        <v>6.8877155597556056E-2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137.70196175031049</v>
      </c>
      <c r="D15" s="20">
        <f t="shared" si="0"/>
        <v>5.2538545012169251E-2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3.0290309851062906E-2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2.6383359695188308E-2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30.985665472836342</v>
      </c>
      <c r="D18" s="20">
        <f>C18/$C$7</f>
        <v>1.1822211967673439E-2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30.133937607058662</v>
      </c>
      <c r="D19" s="20">
        <f>C19/$C$7</f>
        <v>1.1497245335059879E-2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27.951677497620402</v>
      </c>
      <c r="D20" s="20">
        <f t="shared" si="0"/>
        <v>1.0664629956668403E-2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27.31458885394478</v>
      </c>
      <c r="D21" s="20">
        <f t="shared" si="0"/>
        <v>1.0421556365290043E-2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24.891327411999026</v>
      </c>
      <c r="D22" s="20">
        <f t="shared" si="0"/>
        <v>9.4969897961167168E-3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22.424974483240735</v>
      </c>
      <c r="D23" s="20">
        <f t="shared" si="0"/>
        <v>8.5559821828887894E-3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23.844483539889001</v>
      </c>
      <c r="D24" s="20">
        <f t="shared" si="0"/>
        <v>9.0975789729412643E-3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8.6481969596182446E-3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19.85977757379905</v>
      </c>
      <c r="D26" s="20">
        <f t="shared" si="0"/>
        <v>7.5772618249598618E-3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16.52644386845725</v>
      </c>
      <c r="D27" s="20">
        <f t="shared" si="0"/>
        <v>6.3054680124923629E-3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6.28393252609908E-3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4.822641598657704E-3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5.1656290900761624E-3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12.290167790857264</v>
      </c>
      <c r="D31" s="20">
        <f t="shared" si="0"/>
        <v>4.689167281856906E-3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9.4337159729594315</v>
      </c>
      <c r="D32" s="20">
        <f t="shared" si="0"/>
        <v>3.599322079202198E-3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9.173151827785281</v>
      </c>
      <c r="D33" s="20">
        <f t="shared" si="0"/>
        <v>3.4999069300221709E-3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8.2620908306549143</v>
      </c>
      <c r="D34" s="20">
        <f t="shared" si="0"/>
        <v>3.1523024471364534E-3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7.67755763975424</v>
      </c>
      <c r="D35" s="20">
        <f t="shared" si="0"/>
        <v>2.9292807634154314E-3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6.4344965261963036</v>
      </c>
      <c r="D36" s="20">
        <f t="shared" si="0"/>
        <v>2.4550055865231631E-3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6.3400287774403434</v>
      </c>
      <c r="D37" s="20">
        <f t="shared" si="0"/>
        <v>2.4189625410419892E-3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2.0603057462619937E-3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4.1583303762719241</v>
      </c>
      <c r="D39" s="20">
        <f t="shared" si="0"/>
        <v>1.5865614757571932E-3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4.0404027038416226</v>
      </c>
      <c r="D40" s="20">
        <f t="shared" si="0"/>
        <v>1.5415675755439612E-3</v>
      </c>
    </row>
    <row r="41" spans="2:14">
      <c r="B41" s="22" t="s">
        <v>56</v>
      </c>
      <c r="C41" s="9">
        <f>[2]SHIB!$J$4</f>
        <v>4.1849730712593756</v>
      </c>
      <c r="D41" s="20">
        <f t="shared" si="0"/>
        <v>1.5967266790124805E-3</v>
      </c>
    </row>
    <row r="42" spans="2:14">
      <c r="B42" s="22" t="s">
        <v>33</v>
      </c>
      <c r="C42" s="1">
        <f>[2]EGLD!$J$4</f>
        <v>3.5251625027064257</v>
      </c>
      <c r="D42" s="20">
        <f t="shared" si="0"/>
        <v>1.3449838075617331E-3</v>
      </c>
    </row>
    <row r="43" spans="2:14">
      <c r="B43" s="22" t="s">
        <v>50</v>
      </c>
      <c r="C43" s="9">
        <f>[2]KAVA!$J$4</f>
        <v>2.1176445639064121</v>
      </c>
      <c r="D43" s="20">
        <f t="shared" si="0"/>
        <v>8.0796208584386193E-4</v>
      </c>
    </row>
    <row r="44" spans="2:14">
      <c r="B44" s="22" t="s">
        <v>36</v>
      </c>
      <c r="C44" s="9">
        <f>[2]AMP!$J$4</f>
        <v>2.1669657114748881</v>
      </c>
      <c r="D44" s="20">
        <f t="shared" si="0"/>
        <v>8.267799828341521E-4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6.4739140820381004E-4</v>
      </c>
    </row>
    <row r="46" spans="2:14">
      <c r="B46" s="22" t="s">
        <v>40</v>
      </c>
      <c r="C46" s="9">
        <f>[2]SHPING!$J$4</f>
        <v>1.36498627350746</v>
      </c>
      <c r="D46" s="20">
        <f t="shared" si="0"/>
        <v>5.2079427090299349E-4</v>
      </c>
    </row>
    <row r="47" spans="2:14">
      <c r="B47" s="22" t="s">
        <v>23</v>
      </c>
      <c r="C47" s="9">
        <f>[2]LUNA!J4</f>
        <v>1.22882536183304</v>
      </c>
      <c r="D47" s="20">
        <f t="shared" si="0"/>
        <v>4.6884369521057144E-4</v>
      </c>
    </row>
    <row r="48" spans="2:14">
      <c r="B48" s="7" t="s">
        <v>28</v>
      </c>
      <c r="C48" s="1">
        <f>[2]ATLAS!O46</f>
        <v>1.1115467263758187</v>
      </c>
      <c r="D48" s="20">
        <f t="shared" si="0"/>
        <v>4.2409742733163098E-4</v>
      </c>
    </row>
    <row r="49" spans="2:4">
      <c r="B49" s="7" t="s">
        <v>25</v>
      </c>
      <c r="C49" s="1">
        <f>[2]POLIS!J4</f>
        <v>0.93062281921700329</v>
      </c>
      <c r="D49" s="20">
        <f t="shared" si="0"/>
        <v>3.550680633398756E-4</v>
      </c>
    </row>
    <row r="50" spans="2:4">
      <c r="B50" s="22" t="s">
        <v>43</v>
      </c>
      <c r="C50" s="9">
        <f>[2]TRX!$J$4</f>
        <v>0.69659634756297972</v>
      </c>
      <c r="D50" s="20">
        <f t="shared" si="0"/>
        <v>2.6577804772391183E-4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2023-08-16T21:15:55Z</dcterms:modified>
</cp:coreProperties>
</file>