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N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7"/>
  <c r="C13"/>
  <c r="C51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<sst xmlns="http://schemas.openxmlformats.org/spreadsheetml/2006/main" count="107" uniqueCount="67">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</sst>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1439.7776495223584</c:v>
                </c:pt>
                <c:pt idx="1">
                  <c:v>1333.0594707581231</c:v>
                </c:pt>
                <c:pt idx="2">
                  <c:v>548.64</c:v>
                </c:pt>
                <c:pt idx="3">
                  <c:v>251.61266552623712</c:v>
                </c:pt>
                <c:pt idx="4">
                  <c:v>1018.9568235689816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1439.7776495223584</v>
          </cell>
        </row>
      </sheetData>
      <sheetData sheetId="1">
        <row r="4">
          <cell r="J4">
            <v>1333.0594707581231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2.3597310241725036</v>
          </cell>
        </row>
      </sheetData>
      <sheetData sheetId="4">
        <row r="47">
          <cell r="M47">
            <v>111.75</v>
          </cell>
          <cell r="O47">
            <v>2.3748522716442473</v>
          </cell>
        </row>
      </sheetData>
      <sheetData sheetId="5">
        <row r="4">
          <cell r="C4">
            <v>-72.666666666666671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2.7032517156042721</v>
          </cell>
        </row>
      </sheetData>
      <sheetData sheetId="8">
        <row r="4">
          <cell r="J4">
            <v>40.7293634099779</v>
          </cell>
        </row>
      </sheetData>
      <sheetData sheetId="9">
        <row r="4">
          <cell r="J4">
            <v>9.6480228220800619</v>
          </cell>
        </row>
      </sheetData>
      <sheetData sheetId="10">
        <row r="4">
          <cell r="J4">
            <v>20.723714769618585</v>
          </cell>
        </row>
      </sheetData>
      <sheetData sheetId="11">
        <row r="4">
          <cell r="J4">
            <v>12.537647923980202</v>
          </cell>
        </row>
      </sheetData>
      <sheetData sheetId="12">
        <row r="4">
          <cell r="J4">
            <v>51.004864830506804</v>
          </cell>
        </row>
      </sheetData>
      <sheetData sheetId="13">
        <row r="4">
          <cell r="J4">
            <v>3.2428541067023433</v>
          </cell>
        </row>
      </sheetData>
      <sheetData sheetId="14">
        <row r="4">
          <cell r="J4">
            <v>216.22175311858743</v>
          </cell>
        </row>
      </sheetData>
      <sheetData sheetId="15">
        <row r="4">
          <cell r="J4">
            <v>4.9868734692509857</v>
          </cell>
        </row>
      </sheetData>
      <sheetData sheetId="16">
        <row r="4">
          <cell r="J4">
            <v>47.359475845793156</v>
          </cell>
        </row>
      </sheetData>
      <sheetData sheetId="17">
        <row r="4">
          <cell r="J4">
            <v>5.7439223866706453</v>
          </cell>
        </row>
      </sheetData>
      <sheetData sheetId="18">
        <row r="4">
          <cell r="J4">
            <v>4.9215697952703055</v>
          </cell>
        </row>
      </sheetData>
      <sheetData sheetId="19">
        <row r="4">
          <cell r="J4">
            <v>12.244040263556656</v>
          </cell>
        </row>
      </sheetData>
      <sheetData sheetId="20">
        <row r="4">
          <cell r="J4">
            <v>2.2822348483980184</v>
          </cell>
        </row>
      </sheetData>
      <sheetData sheetId="21">
        <row r="4">
          <cell r="J4">
            <v>12.997525432636053</v>
          </cell>
        </row>
      </sheetData>
      <sheetData sheetId="22">
        <row r="4">
          <cell r="J4">
            <v>8.514591792879127</v>
          </cell>
        </row>
      </sheetData>
      <sheetData sheetId="23">
        <row r="4">
          <cell r="J4">
            <v>12.168322622327082</v>
          </cell>
        </row>
      </sheetData>
      <sheetData sheetId="24">
        <row r="4">
          <cell r="J4">
            <v>5.268098591489359</v>
          </cell>
        </row>
      </sheetData>
      <sheetData sheetId="25">
        <row r="4">
          <cell r="J4">
            <v>15.841812567223442</v>
          </cell>
        </row>
      </sheetData>
      <sheetData sheetId="26">
        <row r="4">
          <cell r="J4">
            <v>51.571548483068483</v>
          </cell>
        </row>
      </sheetData>
      <sheetData sheetId="27">
        <row r="4">
          <cell r="J4">
            <v>1.6504559578041762</v>
          </cell>
        </row>
      </sheetData>
      <sheetData sheetId="28">
        <row r="4">
          <cell r="J4">
            <v>43.121366803023307</v>
          </cell>
        </row>
      </sheetData>
      <sheetData sheetId="29">
        <row r="4">
          <cell r="J4">
            <v>34.849982845410985</v>
          </cell>
        </row>
      </sheetData>
      <sheetData sheetId="30">
        <row r="4">
          <cell r="J4">
            <v>2.5989597440247518</v>
          </cell>
        </row>
      </sheetData>
      <sheetData sheetId="31">
        <row r="4">
          <cell r="J4">
            <v>4.2859383100680581</v>
          </cell>
        </row>
      </sheetData>
      <sheetData sheetId="32">
        <row r="4">
          <cell r="J4">
            <v>2.6303928319887815</v>
          </cell>
        </row>
      </sheetData>
      <sheetData sheetId="33">
        <row r="4">
          <cell r="J4">
            <v>251.61266552623712</v>
          </cell>
        </row>
      </sheetData>
      <sheetData sheetId="34">
        <row r="4">
          <cell r="J4">
            <v>0.99826103789887866</v>
          </cell>
        </row>
      </sheetData>
      <sheetData sheetId="35">
        <row r="4">
          <cell r="J4">
            <v>11.616704058793971</v>
          </cell>
        </row>
      </sheetData>
      <sheetData sheetId="36">
        <row r="4">
          <cell r="J4">
            <v>18.011581345509772</v>
          </cell>
        </row>
      </sheetData>
      <sheetData sheetId="37">
        <row r="4">
          <cell r="J4">
            <v>20.251806129263255</v>
          </cell>
        </row>
      </sheetData>
      <sheetData sheetId="38">
        <row r="4">
          <cell r="J4">
            <v>18.751842147091377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E7" sqref="E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0.13190632663947402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4592.0466093756986</v>
      </c>
      <c r="D7" s="20">
        <f>(C7*[1]Feuil1!$K$2-C4)/C4</f>
        <v>0.61093385294213032</v>
      </c>
      <c r="E7" s="31">
        <f>C7-C7/(1+D7)</f>
        <v>1741.4971588262483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1439.7776495223584</v>
      </c>
    </row>
    <row r="9" spans="2:20">
      <c r="M9" s="17" t="str">
        <f>IF(C13&gt;C7*Params!F8,B13,"Others")</f>
        <v>BTC</v>
      </c>
      <c r="N9" s="18">
        <f>IF(C13&gt;C7*0.1,C13,C7)</f>
        <v>1333.0594707581231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251.61266552623712</v>
      </c>
    </row>
    <row r="12" spans="2:20">
      <c r="B12" s="7" t="s">
        <v>19</v>
      </c>
      <c r="C12" s="1">
        <f>[2]ETH!J4</f>
        <v>1439.7776495223584</v>
      </c>
      <c r="D12" s="20">
        <f>C12/$C$7</f>
        <v>0.31353724646059289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1018.9568235689816</v>
      </c>
    </row>
    <row r="13" spans="2:20">
      <c r="B13" s="7" t="s">
        <v>4</v>
      </c>
      <c r="C13" s="1">
        <f>[2]BTC!J4</f>
        <v>1333.0594707581231</v>
      </c>
      <c r="D13" s="20">
        <f t="shared" ref="D13:D55" si="0">C13/$C$7</f>
        <v>0.29029746083943958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0.11947613921858452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251.61266552623712</v>
      </c>
      <c r="D15" s="20">
        <f t="shared" si="0"/>
        <v>5.4793142781371845E-2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216.22175311858743</v>
      </c>
      <c r="D16" s="20">
        <f t="shared" si="0"/>
        <v>4.7086140780261673E-2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2.433555438480027E-2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72.666666666666671</v>
      </c>
      <c r="D18" s="20">
        <f>C18/$C$7</f>
        <v>1.5824461911667292E-2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1.3621377420753977E-2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1.1040828700755023E-2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51.571548483068483</v>
      </c>
      <c r="D21" s="20">
        <f t="shared" si="0"/>
        <v>1.1230623917835142E-2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51.004864830506804</v>
      </c>
      <c r="D22" s="20">
        <f t="shared" si="0"/>
        <v>1.1107218451652662E-2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47.359475845793156</v>
      </c>
      <c r="D23" s="20">
        <f t="shared" si="0"/>
        <v>1.0313370023095608E-2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43.121366803023307</v>
      </c>
      <c r="D24" s="20">
        <f t="shared" si="0"/>
        <v>9.390446236974449E-3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40.7293634099779</v>
      </c>
      <c r="D25" s="20">
        <f t="shared" si="0"/>
        <v>8.869544861940146E-3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34.849982845410985</v>
      </c>
      <c r="D26" s="20">
        <f t="shared" si="0"/>
        <v>7.5892049471485952E-3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20.723714769618585</v>
      </c>
      <c r="D27" s="20">
        <f t="shared" si="0"/>
        <v>4.5129582803681585E-3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20.251806129263255</v>
      </c>
      <c r="D28" s="20">
        <f t="shared" si="0"/>
        <v>4.4101917624082094E-3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18.011581345509772</v>
      </c>
      <c r="D29" s="20">
        <f t="shared" si="0"/>
        <v>3.9223428849208689E-3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18.751842147091377</v>
      </c>
      <c r="D30" s="20">
        <f t="shared" si="0"/>
        <v>4.0835478692235532E-3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15.841812567223442</v>
      </c>
      <c r="D31" s="20">
        <f t="shared" si="0"/>
        <v>3.4498370584651319E-3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12.997525432636053</v>
      </c>
      <c r="D32" s="20">
        <f t="shared" si="0"/>
        <v>2.830442836990956E-3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12.244040263556656</v>
      </c>
      <c r="D33" s="20">
        <f t="shared" si="0"/>
        <v>2.6663580109482529E-3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12.537647923980202</v>
      </c>
      <c r="D34" s="20">
        <f t="shared" si="0"/>
        <v>2.730296312407145E-3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12.168322622327082</v>
      </c>
      <c r="D35" s="20">
        <f t="shared" si="0"/>
        <v>2.6498691449435004E-3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11.616704058793971</v>
      </c>
      <c r="D36" s="20">
        <f t="shared" si="0"/>
        <v>2.5297443704242572E-3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1.9599104202523707E-3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9.6480228220800619</v>
      </c>
      <c r="D38" s="20">
        <f t="shared" si="0"/>
        <v>2.1010289404252668E-3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8.514591792879127</v>
      </c>
      <c r="D39" s="20">
        <f t="shared" si="0"/>
        <v>1.8542041310065686E-3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1.3893587201344584E-3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5.7439223866706453</v>
      </c>
      <c r="D41" s="20">
        <f t="shared" si="0"/>
        <v>1.250841482084074E-3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5.268098591489359</v>
      </c>
      <c r="D42" s="20">
        <f t="shared" si="0"/>
        <v>1.1472223693752036E-3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4.9868734692509857</v>
      </c>
      <c r="D43" s="20">
        <f t="shared" si="0"/>
        <v>1.0859805863183442E-3</v>
      </c>
    </row>
    <row r="44" spans="2:14">
      <c r="B44" s="22" t="s">
        <v>37</v>
      </c>
      <c r="C44" s="9">
        <f>[2]GRT!$J$4</f>
        <v>4.9215697952703055</v>
      </c>
      <c r="D44" s="20">
        <f t="shared" si="0"/>
        <v>1.0717595473055111E-3</v>
      </c>
    </row>
    <row r="45" spans="2:14">
      <c r="B45" s="22" t="s">
        <v>56</v>
      </c>
      <c r="C45" s="9">
        <f>[2]SHIB!$J$4</f>
        <v>4.2859383100680581</v>
      </c>
      <c r="D45" s="20">
        <f t="shared" si="0"/>
        <v>9.3333946160680263E-4</v>
      </c>
    </row>
    <row r="46" spans="2:14">
      <c r="B46" s="22" t="s">
        <v>36</v>
      </c>
      <c r="C46" s="9">
        <f>[2]AMP!$J$4</f>
        <v>3.2428541067023433</v>
      </c>
      <c r="D46" s="20">
        <f t="shared" si="0"/>
        <v>7.0618928389823519E-4</v>
      </c>
    </row>
    <row r="47" spans="2:14">
      <c r="B47" s="22" t="s">
        <v>62</v>
      </c>
      <c r="C47" s="10">
        <f>[2]SEI!$J$4</f>
        <v>2.5989597440247518</v>
      </c>
      <c r="D47" s="20">
        <f t="shared" si="0"/>
        <v>5.6596980934783836E-4</v>
      </c>
    </row>
    <row r="48" spans="2:14">
      <c r="B48" s="22" t="s">
        <v>40</v>
      </c>
      <c r="C48" s="9">
        <f>[2]SHPING!$J$4</f>
        <v>2.6303928319887815</v>
      </c>
      <c r="D48" s="20">
        <f t="shared" si="0"/>
        <v>5.7281492453021741E-4</v>
      </c>
    </row>
    <row r="49" spans="2:4">
      <c r="B49" s="7" t="s">
        <v>25</v>
      </c>
      <c r="C49" s="1">
        <f>[2]POLIS!J4</f>
        <v>2.3597310241725036</v>
      </c>
      <c r="D49" s="20">
        <f t="shared" si="0"/>
        <v>5.1387349147427651E-4</v>
      </c>
    </row>
    <row r="50" spans="2:4">
      <c r="B50" s="22" t="s">
        <v>64</v>
      </c>
      <c r="C50" s="10">
        <f>[2]ACE!$J$4</f>
        <v>2.7032517156042721</v>
      </c>
      <c r="D50" s="20">
        <f t="shared" si="0"/>
        <v>5.8868124510865687E-4</v>
      </c>
    </row>
    <row r="51" spans="2:4">
      <c r="B51" s="7" t="s">
        <v>28</v>
      </c>
      <c r="C51" s="1">
        <f>[2]ATLAS!O47</f>
        <v>2.3748522716442473</v>
      </c>
      <c r="D51" s="20">
        <f t="shared" si="0"/>
        <v>5.1716641263950828E-4</v>
      </c>
    </row>
    <row r="52" spans="2:4">
      <c r="B52" s="22" t="s">
        <v>50</v>
      </c>
      <c r="C52" s="9">
        <f>[2]KAVA!$J$4</f>
        <v>2.2822348483980184</v>
      </c>
      <c r="D52" s="20">
        <f t="shared" si="0"/>
        <v>4.9699731787092956E-4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3.6950705085083698E-4</v>
      </c>
    </row>
    <row r="54" spans="2:4">
      <c r="B54" s="22" t="s">
        <v>63</v>
      </c>
      <c r="C54" s="10">
        <f>[2]MEME!$J$4</f>
        <v>1.6504559578041762</v>
      </c>
      <c r="D54" s="20">
        <f t="shared" si="0"/>
        <v>3.5941620331866804E-4</v>
      </c>
    </row>
    <row r="55" spans="2:4">
      <c r="B55" s="22" t="s">
        <v>43</v>
      </c>
      <c r="C55" s="9">
        <f>[2]TRX!$J$4</f>
        <v>0.99826103789887866</v>
      </c>
      <c r="D55" s="20">
        <f t="shared" si="0"/>
        <v>2.1738913447888434E-4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2024-01-12T17:36:13Z</dcterms:modified>
</cp:coreProperties>
</file>