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2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79312384"/>
        <axId val="79314304"/>
      </lineChart>
      <dateAx>
        <axId val="7931238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9314304"/>
        <crosses val="autoZero"/>
        <lblOffset val="100"/>
      </dateAx>
      <valAx>
        <axId val="7931430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931238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I42" sqref="I4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1907.326387111133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0.00432426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0.09529050999999999</v>
      </c>
      <c r="C35" s="57">
        <f>(D35/B35)</f>
        <v/>
      </c>
      <c r="D35" s="23" t="n">
        <v>153.78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0.01908294</v>
      </c>
      <c r="C36" s="57">
        <f>(D36/B36)</f>
        <v/>
      </c>
      <c r="D36" s="23" t="n">
        <v>31.7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0.03658623</v>
      </c>
      <c r="C40" s="57">
        <f>(D40/B40)</f>
        <v/>
      </c>
      <c r="D40" s="23" t="n">
        <v>66.95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2.075089536365935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7.85896909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0.37471634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9.428324757203731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0.01082342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12.68907917392552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1.98297247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0.01022602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t="n">
        <v>0.43994614</v>
      </c>
      <c r="C10" s="56">
        <f>(D10/B10)</f>
        <v/>
      </c>
      <c r="D10" s="56" t="n">
        <v>6.99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0.002050703757634942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0" sqref="B10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238.4352757647937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0.00092464</v>
      </c>
      <c r="C10" s="58" t="n">
        <v>0</v>
      </c>
      <c r="D10" s="26" t="n">
        <v>0</v>
      </c>
      <c r="E10" s="56">
        <f>(B10*J3)</f>
        <v/>
      </c>
      <c r="P10" s="56" t="n"/>
      <c r="R10" s="69" t="n"/>
    </row>
    <row r="11">
      <c r="B11" s="69" t="n">
        <v>0.41915727</v>
      </c>
      <c r="C11" s="56">
        <f>(D11/B11)</f>
        <v/>
      </c>
      <c r="D11" s="56" t="n">
        <v>126.21</v>
      </c>
      <c r="E11" t="inlineStr">
        <is>
          <t>DCA1</t>
        </is>
      </c>
      <c r="P11" s="56">
        <f>(SUM(P6:P9))</f>
        <v/>
      </c>
    </row>
    <row r="12">
      <c r="B12" s="69" t="n">
        <v>0.10562153</v>
      </c>
      <c r="C12" s="56">
        <f>(D12/B12)</f>
        <v/>
      </c>
      <c r="D12" s="56" t="n">
        <v>31.7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>
        <f>(SUM(B5:B14))</f>
        <v/>
      </c>
      <c r="D15" s="56">
        <f>(SUM(D5:D14))</f>
        <v/>
      </c>
      <c r="F15" t="inlineStr">
        <is>
          <t>Moy</t>
        </is>
      </c>
      <c r="G15" s="56">
        <f>(SUM(D5:D14)/SUM(B5:B14))</f>
        <v/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>
      <c r="R35" s="69">
        <f>(SUM(R5:R25))</f>
        <v/>
      </c>
      <c r="T35" s="56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0.06675391905201855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0.20705423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6" t="n">
        <v>5.197799405349352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5.50595598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0.02382288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34.86505949071368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0.00241082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4.247644575198612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1.34578085</v>
      </c>
      <c r="C5" s="56">
        <f>(D5/B5)</f>
        <v/>
      </c>
      <c r="D5" s="56" t="n">
        <v>6.99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0.00100893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2.064048551467478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4.0891634</v>
      </c>
      <c r="C5" s="56">
        <f>(D5/B5)</f>
        <v/>
      </c>
      <c r="D5" s="56" t="n">
        <v>9.24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0.01437191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30356.53164068608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0.0003235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0.00597931</v>
      </c>
      <c r="C23" s="56">
        <f>(D23/B23)</f>
        <v/>
      </c>
      <c r="D23" s="56" t="n">
        <v>134.91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0.00131214</v>
      </c>
      <c r="C24" s="56">
        <f>(D24/B24)</f>
        <v/>
      </c>
      <c r="D24" s="56" t="n">
        <v>31.7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0.00155556</v>
      </c>
      <c r="C34" s="56">
        <f>(D34/B34)</f>
        <v/>
      </c>
      <c r="D34" s="56" t="n">
        <v>40.05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P41" sqref="P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6.289058546263192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1.04056405</v>
      </c>
      <c r="C5" s="56">
        <f>(D5/B5)</f>
        <v/>
      </c>
      <c r="D5" s="56" t="n">
        <v>7.06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0.00103816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U9" sqref="U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102.1780104406569</v>
      </c>
      <c r="M3" t="inlineStr">
        <is>
          <t>Objectif :</t>
        </is>
      </c>
      <c r="N3" s="24">
        <f>(INDEX(N5:N13,MATCH(MAX(O6:O7),O5:O13,0))/0.9)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0.00052223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-B11</f>
        <v/>
      </c>
      <c r="O7" s="56">
        <f>P7/N7</f>
        <v/>
      </c>
      <c r="P7" s="56">
        <f>-D11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(SUM($B$5:$B$9)/5)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(D8+D9)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(SUM($B$5:$B$9)/5)</f>
        <v/>
      </c>
      <c r="O9" s="56">
        <f>($C$7*Params!K11)</f>
        <v/>
      </c>
      <c r="P9" s="56">
        <f>(O9*N9)</f>
        <v/>
      </c>
      <c r="R9" s="24">
        <f>B10+B11</f>
        <v/>
      </c>
      <c r="S9" s="56">
        <f>T9/R9</f>
        <v/>
      </c>
      <c r="T9" s="56">
        <f>D10+D11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>
      <c r="R19">
        <f>(SUM(R5:R18))</f>
        <v/>
      </c>
      <c r="T19" s="56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/>
    <row r="33">
      <c r="I33" s="57" t="n"/>
    </row>
  </sheetData>
  <conditionalFormatting sqref="C5 C7 O8:O9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13" sqref="B13:D14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0.6139693549782969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2" t="n">
        <v>0.04298878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8.242206977651018e-05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4585.12385788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Q41" sqref="Q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0.672488345119494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0.25978858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31.8185762</v>
      </c>
      <c r="C7" s="56">
        <f>(D7/B7)</f>
        <v/>
      </c>
      <c r="D7" s="56" t="n">
        <v>31.7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0.4896390475951938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1.88963498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0.00128484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1.354361306296035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16.96072782</v>
      </c>
      <c r="C6" s="56">
        <f>(D6/B6)</f>
        <v/>
      </c>
      <c r="D6" s="56" t="n">
        <v>31.7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0.05521985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7.481003576910264e-06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202.98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R20" sqref="R20:U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18.84702657113293</v>
      </c>
      <c r="M3" t="inlineStr">
        <is>
          <t>Objectif :</t>
        </is>
      </c>
      <c r="N3" s="24">
        <f>(INDEX(N5:N26,MATCH(MAX(O6,O23,O14),O5:O26,0))/0.9)</f>
        <v/>
      </c>
      <c r="O3" s="57">
        <f>(MAX(O14,O23,O6)*0.85)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(B33*J3)</f>
        <v/>
      </c>
      <c r="K4" s="4">
        <f>(J4/D33-1)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>
        <f>($C$16*Params!K9)</f>
        <v/>
      </c>
      <c r="P7" s="56">
        <f>(O7*N7)</f>
        <v/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5.49775044</v>
      </c>
      <c r="C17" s="56">
        <f>(D17/B17)</f>
        <v/>
      </c>
      <c r="D17" s="56" t="n">
        <v>103.5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0.03069018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1.63774476</v>
      </c>
      <c r="C19" s="56">
        <f>(D19/B19)</f>
        <v/>
      </c>
      <c r="D19" s="56" t="n">
        <v>31.7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(B28+B25+B29+B30)</f>
        <v/>
      </c>
      <c r="S20" s="56" t="n">
        <v>0</v>
      </c>
      <c r="T20" s="56">
        <f>(D28+D25+D29+D30)</f>
        <v/>
      </c>
      <c r="U20" t="inlineStr">
        <is>
          <t>Ph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</f>
        <v/>
      </c>
      <c r="S21" s="56" t="n">
        <v>0</v>
      </c>
      <c r="T21" s="56">
        <f>D31+D24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C32" s="56" t="n"/>
      <c r="D32" s="56" t="n"/>
      <c r="E32" s="56" t="n"/>
      <c r="S32" s="56" t="n"/>
      <c r="T32" s="56" t="n"/>
    </row>
    <row r="33">
      <c r="B33" s="24">
        <f>(SUM(B5:B32))</f>
        <v/>
      </c>
      <c r="C33" s="56" t="n"/>
      <c r="D33" s="56">
        <f>(SUM(D5:D32))</f>
        <v/>
      </c>
      <c r="E33" s="56" t="n"/>
      <c r="F33" t="inlineStr">
        <is>
          <t>Moy</t>
        </is>
      </c>
      <c r="G33" s="56">
        <f>(D33/B33)</f>
        <v/>
      </c>
      <c r="S33" s="56" t="n"/>
      <c r="T33" s="56" t="n"/>
    </row>
    <row r="34">
      <c r="M34" s="24" t="n"/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0.07715062650540405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0.15419777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5.396143873297546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1.44085</v>
      </c>
      <c r="C5" s="56">
        <f>(D5/B5)</f>
        <v/>
      </c>
      <c r="D5" s="56" t="n">
        <v>8.25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0.00129422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0.475859005777736</v>
      </c>
      <c r="M3" t="inlineStr">
        <is>
          <t>Objectif :</t>
        </is>
      </c>
      <c r="N3" s="19">
        <f>(INDEX(N5:N13,MATCH(MAX(O6),O5:O13,0))/0.9)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0.54119168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</row>
    <row r="9"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0.1179981709689359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tabSelected="1"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0.9482639441573255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0.002953994737624672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0.130376901078404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565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0.001558552874997348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0.2851859860166089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0.45516056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90.77496999</v>
      </c>
      <c r="C7" s="56">
        <f>(D7/B7)</f>
        <v/>
      </c>
      <c r="D7" s="56" t="n">
        <v>31.7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0.1196805885899323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2023-07-05T15:13:07Z</dcterms:modified>
  <cp:lastModifiedBy>Tiko</cp:lastModifiedBy>
</cp:coreProperties>
</file>