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<sst xmlns="http://schemas.openxmlformats.org/spreadsheetml/2006/main" count="107" uniqueCount="67">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</sst>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1255.4236744135997</c:v>
                </c:pt>
                <c:pt idx="1">
                  <c:v>1255.3033197583707</c:v>
                </c:pt>
                <c:pt idx="2">
                  <c:v>552.16999999999996</c:v>
                </c:pt>
                <c:pt idx="3">
                  <c:v>263.99757904919812</c:v>
                </c:pt>
                <c:pt idx="4">
                  <c:v>226.61044316816199</c:v>
                </c:pt>
                <c:pt idx="5">
                  <c:v>803.53012893817493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1255.4236744135997</v>
          </cell>
        </row>
      </sheetData>
      <sheetData sheetId="1">
        <row r="4">
          <cell r="J4">
            <v>1255.3033197583707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2.6164551161189626</v>
          </cell>
        </row>
      </sheetData>
      <sheetData sheetId="4">
        <row r="47">
          <cell r="M47">
            <v>111.75</v>
          </cell>
          <cell r="O47">
            <v>2.1606783772766143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2.5607682983275799</v>
          </cell>
        </row>
      </sheetData>
      <sheetData sheetId="8">
        <row r="4">
          <cell r="J4">
            <v>41.133627906161358</v>
          </cell>
        </row>
      </sheetData>
      <sheetData sheetId="9">
        <row r="4">
          <cell r="J4">
            <v>10.324615243821635</v>
          </cell>
        </row>
      </sheetData>
      <sheetData sheetId="10">
        <row r="4">
          <cell r="J4">
            <v>20.630788436861184</v>
          </cell>
        </row>
      </sheetData>
      <sheetData sheetId="11">
        <row r="4">
          <cell r="J4">
            <v>12.216074774623749</v>
          </cell>
        </row>
      </sheetData>
      <sheetData sheetId="12">
        <row r="4">
          <cell r="J4">
            <v>51.342706780110987</v>
          </cell>
        </row>
      </sheetData>
      <sheetData sheetId="13">
        <row r="4">
          <cell r="J4">
            <v>3.2484631261533137</v>
          </cell>
        </row>
      </sheetData>
      <sheetData sheetId="14">
        <row r="4">
          <cell r="J4">
            <v>226.61044316816199</v>
          </cell>
        </row>
      </sheetData>
      <sheetData sheetId="15">
        <row r="4">
          <cell r="J4">
            <v>5.0600486562089806</v>
          </cell>
        </row>
      </sheetData>
      <sheetData sheetId="16">
        <row r="4">
          <cell r="J4">
            <v>46.841765196199937</v>
          </cell>
        </row>
      </sheetData>
      <sheetData sheetId="17">
        <row r="4">
          <cell r="J4">
            <v>4.4344054668902544</v>
          </cell>
        </row>
      </sheetData>
      <sheetData sheetId="18">
        <row r="4">
          <cell r="J4">
            <v>5.1289147100779529</v>
          </cell>
        </row>
      </sheetData>
      <sheetData sheetId="19">
        <row r="4">
          <cell r="J4">
            <v>14.893402182585955</v>
          </cell>
        </row>
      </sheetData>
      <sheetData sheetId="20">
        <row r="4">
          <cell r="J4">
            <v>2.4733605801644702</v>
          </cell>
        </row>
      </sheetData>
      <sheetData sheetId="21">
        <row r="4">
          <cell r="J4">
            <v>14.50850897262124</v>
          </cell>
        </row>
      </sheetData>
      <sheetData sheetId="22">
        <row r="4">
          <cell r="J4">
            <v>8.4075294429368288</v>
          </cell>
        </row>
      </sheetData>
      <sheetData sheetId="23">
        <row r="4">
          <cell r="J4">
            <v>10.754798225776648</v>
          </cell>
        </row>
      </sheetData>
      <sheetData sheetId="24">
        <row r="4">
          <cell r="J4">
            <v>5.1896377521606212</v>
          </cell>
        </row>
      </sheetData>
      <sheetData sheetId="25">
        <row r="4">
          <cell r="J4">
            <v>15.003545080552053</v>
          </cell>
        </row>
      </sheetData>
      <sheetData sheetId="26">
        <row r="4">
          <cell r="J4">
            <v>49.830814776360988</v>
          </cell>
        </row>
      </sheetData>
      <sheetData sheetId="27">
        <row r="4">
          <cell r="J4">
            <v>1.4904055729509997</v>
          </cell>
        </row>
      </sheetData>
      <sheetData sheetId="28">
        <row r="4">
          <cell r="J4">
            <v>30.311784651598206</v>
          </cell>
        </row>
      </sheetData>
      <sheetData sheetId="29">
        <row r="4">
          <cell r="J4">
            <v>37.503767173833609</v>
          </cell>
        </row>
      </sheetData>
      <sheetData sheetId="30">
        <row r="4">
          <cell r="J4">
            <v>3.0185359574302328</v>
          </cell>
        </row>
      </sheetData>
      <sheetData sheetId="31">
        <row r="4">
          <cell r="J4">
            <v>4.2220197504511887</v>
          </cell>
        </row>
      </sheetData>
      <sheetData sheetId="32">
        <row r="4">
          <cell r="J4">
            <v>2.7424156520197913</v>
          </cell>
        </row>
      </sheetData>
      <sheetData sheetId="33">
        <row r="4">
          <cell r="J4">
            <v>263.99757904919812</v>
          </cell>
        </row>
      </sheetData>
      <sheetData sheetId="34">
        <row r="4">
          <cell r="J4">
            <v>1.003114976535147</v>
          </cell>
        </row>
      </sheetData>
      <sheetData sheetId="35">
        <row r="4">
          <cell r="J4">
            <v>11.344266675582272</v>
          </cell>
        </row>
      </sheetData>
      <sheetData sheetId="36">
        <row r="4">
          <cell r="J4">
            <v>18.034076632758829</v>
          </cell>
        </row>
      </sheetData>
      <sheetData sheetId="37">
        <row r="4">
          <cell r="J4">
            <v>17.282651756646658</v>
          </cell>
        </row>
      </sheetData>
      <sheetData sheetId="38">
        <row r="4">
          <cell r="J4">
            <v>14.239387436376827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0.1398313255869329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4357.0351453275061</v>
      </c>
      <c r="D7" s="20">
        <f>(C7*[1]Feuil1!$K$2-C4)/C4</f>
        <v>0.52848958452121464</v>
      </c>
      <c r="E7" s="31">
        <f>C7-C7/(1+D7)</f>
        <v>1506.4856947780554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1255.4236744135997</v>
      </c>
    </row>
    <row r="9" spans="2:20">
      <c r="M9" s="17" t="str">
        <f>IF(C13&gt;C7*Params!F8,B13,"Others")</f>
        <v>BTC</v>
      </c>
      <c r="N9" s="18">
        <f>IF(C13&gt;C7*0.1,C13,C7)</f>
        <v>1255.3033197583707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263.99757904919812</v>
      </c>
    </row>
    <row r="12" spans="2:20">
      <c r="B12" s="7" t="s">
        <v>19</v>
      </c>
      <c r="C12" s="1">
        <f>[2]ETH!J4</f>
        <v>1255.4236744135997</v>
      </c>
      <c r="D12" s="20">
        <f>C12/$C$7</f>
        <v>0.28813714660069217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226.61044316816199</v>
      </c>
    </row>
    <row r="13" spans="2:20">
      <c r="B13" s="7" t="s">
        <v>4</v>
      </c>
      <c r="C13" s="1">
        <f>[2]BTC!J4</f>
        <v>1255.3033197583707</v>
      </c>
      <c r="D13" s="20">
        <f t="shared" ref="D13:D55" si="0">C13/$C$7</f>
        <v>0.28810952353794084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803.53012893817493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0.12673067386021622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263.99757904919812</v>
      </c>
      <c r="D15" s="20">
        <f t="shared" si="0"/>
        <v>6.0591106163628193E-2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226.61044316816199</v>
      </c>
      <c r="D16" s="20">
        <f t="shared" si="0"/>
        <v>5.2010239901594438E-2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2.5648175025588429E-2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2.0656248342755784E-2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1.4356092598215268E-2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49.830814776360988</v>
      </c>
      <c r="D20" s="20">
        <f t="shared" si="0"/>
        <v>1.1436863168248634E-2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51.342706780110987</v>
      </c>
      <c r="D21" s="20">
        <f t="shared" si="0"/>
        <v>1.1783863353769596E-2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1.1636353233085758E-2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41.133627906161358</v>
      </c>
      <c r="D23" s="20">
        <f t="shared" si="0"/>
        <v>9.4407381474242071E-3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30.311784651598206</v>
      </c>
      <c r="D24" s="20">
        <f t="shared" si="0"/>
        <v>6.9569750163949512E-3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37.503767173833609</v>
      </c>
      <c r="D25" s="20">
        <f t="shared" si="0"/>
        <v>8.6076347614622139E-3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46.841765196199937</v>
      </c>
      <c r="D26" s="20">
        <f t="shared" si="0"/>
        <v>1.0750834830064004E-2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20.630788436861184</v>
      </c>
      <c r="D27" s="20">
        <f t="shared" si="0"/>
        <v>4.7350521050962113E-3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18.034076632758829</v>
      </c>
      <c r="D28" s="20">
        <f t="shared" si="0"/>
        <v>4.139070728428393E-3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15.003545080552053</v>
      </c>
      <c r="D29" s="20">
        <f t="shared" si="0"/>
        <v>3.4435217022846113E-3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1.46429849363091E-3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14.893402182585955</v>
      </c>
      <c r="D31" s="20">
        <f t="shared" si="0"/>
        <v>3.4182423794670721E-3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12.216074774623749</v>
      </c>
      <c r="D32" s="20">
        <f t="shared" si="0"/>
        <v>2.803758603536695E-3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14.50850897262124</v>
      </c>
      <c r="D33" s="20">
        <f t="shared" si="0"/>
        <v>3.3299040491284989E-3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11.344266675582272</v>
      </c>
      <c r="D34" s="20">
        <f t="shared" si="0"/>
        <v>2.6036665524141775E-3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10.754798225776648</v>
      </c>
      <c r="D35" s="20">
        <f t="shared" si="0"/>
        <v>2.4683753669763526E-3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10.324615243821635</v>
      </c>
      <c r="D36" s="20">
        <f t="shared" si="0"/>
        <v>2.3696424057753525E-3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17.282651756646658</v>
      </c>
      <c r="D37" s="20">
        <f t="shared" si="0"/>
        <v>3.9666082967406424E-3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14.239387436376827</v>
      </c>
      <c r="D38" s="20">
        <f t="shared" si="0"/>
        <v>3.2681369237168483E-3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2.4098956399881749E-3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8.4075294429368288</v>
      </c>
      <c r="D40" s="20">
        <f t="shared" si="0"/>
        <v>1.9296446235814925E-3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5.0600486562089806</v>
      </c>
      <c r="D41" s="20">
        <f t="shared" si="0"/>
        <v>1.1613513518786709E-3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5.1289147100779529</v>
      </c>
      <c r="D42" s="20">
        <f t="shared" si="0"/>
        <v>1.1771570664464829E-3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4.4344054668902544</v>
      </c>
      <c r="D43" s="20">
        <f t="shared" si="0"/>
        <v>1.0177575619617666E-3</v>
      </c>
    </row>
    <row r="44" spans="2:14">
      <c r="B44" s="22" t="s">
        <v>56</v>
      </c>
      <c r="C44" s="9">
        <f>[2]SHIB!$J$4</f>
        <v>4.2220197504511887</v>
      </c>
      <c r="D44" s="20">
        <f t="shared" si="0"/>
        <v>9.6901209414821722E-4</v>
      </c>
    </row>
    <row r="45" spans="2:14">
      <c r="B45" s="22" t="s">
        <v>23</v>
      </c>
      <c r="C45" s="9">
        <f>[2]LUNA!J4</f>
        <v>5.1896377521606212</v>
      </c>
      <c r="D45" s="20">
        <f t="shared" si="0"/>
        <v>1.1910938468618964E-3</v>
      </c>
    </row>
    <row r="46" spans="2:14">
      <c r="B46" s="22" t="s">
        <v>36</v>
      </c>
      <c r="C46" s="9">
        <f>[2]AMP!$J$4</f>
        <v>3.2484631261533137</v>
      </c>
      <c r="D46" s="20">
        <f t="shared" si="0"/>
        <v>7.4556734517897399E-4</v>
      </c>
    </row>
    <row r="47" spans="2:14">
      <c r="B47" s="22" t="s">
        <v>64</v>
      </c>
      <c r="C47" s="10">
        <f>[2]ACE!$J$4</f>
        <v>2.5607682983275799</v>
      </c>
      <c r="D47" s="20">
        <f t="shared" si="0"/>
        <v>5.8773184353900685E-4</v>
      </c>
    </row>
    <row r="48" spans="2:14">
      <c r="B48" s="22" t="s">
        <v>40</v>
      </c>
      <c r="C48" s="9">
        <f>[2]SHPING!$J$4</f>
        <v>2.7424156520197913</v>
      </c>
      <c r="D48" s="20">
        <f t="shared" si="0"/>
        <v>6.2942243074645926E-4</v>
      </c>
    </row>
    <row r="49" spans="2:4">
      <c r="B49" s="22" t="s">
        <v>62</v>
      </c>
      <c r="C49" s="10">
        <f>[2]SEI!$J$4</f>
        <v>3.0185359574302328</v>
      </c>
      <c r="D49" s="20">
        <f t="shared" si="0"/>
        <v>6.9279587075796656E-4</v>
      </c>
    </row>
    <row r="50" spans="2:4">
      <c r="B50" s="22" t="s">
        <v>50</v>
      </c>
      <c r="C50" s="9">
        <f>[2]KAVA!$J$4</f>
        <v>2.4733605801644702</v>
      </c>
      <c r="D50" s="20">
        <f t="shared" si="0"/>
        <v>5.67670559833998E-4</v>
      </c>
    </row>
    <row r="51" spans="2:4">
      <c r="B51" s="7" t="s">
        <v>25</v>
      </c>
      <c r="C51" s="1">
        <f>[2]POLIS!J4</f>
        <v>2.6164551161189626</v>
      </c>
      <c r="D51" s="20">
        <f t="shared" si="0"/>
        <v>6.0051274062474674E-4</v>
      </c>
    </row>
    <row r="52" spans="2:4">
      <c r="B52" s="7" t="s">
        <v>28</v>
      </c>
      <c r="C52" s="1">
        <f>[2]ATLAS!O47</f>
        <v>2.1606783772766143</v>
      </c>
      <c r="D52" s="20">
        <f t="shared" si="0"/>
        <v>4.9590565722053683E-4</v>
      </c>
    </row>
    <row r="53" spans="2:4">
      <c r="B53" s="22" t="s">
        <v>63</v>
      </c>
      <c r="C53" s="10">
        <f>[2]MEME!$J$4</f>
        <v>1.4904055729509997</v>
      </c>
      <c r="D53" s="20">
        <f t="shared" si="0"/>
        <v>3.4206875162558968E-4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3.8943766653331798E-4</v>
      </c>
    </row>
    <row r="55" spans="2:4">
      <c r="B55" s="22" t="s">
        <v>43</v>
      </c>
      <c r="C55" s="9">
        <f>[2]TRX!$J$4</f>
        <v>1.003114976535147</v>
      </c>
      <c r="D55" s="20">
        <f t="shared" si="0"/>
        <v>2.3022880079608484E-4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2024-01-04T00:41:20Z</dcterms:modified>
</cp:coreProperties>
</file>