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/>
  <c r="C46"/>
  <c r="C28"/>
  <c r="C16" l="1"/>
  <c r="T2"/>
  <c r="C23" i="2" l="1"/>
  <c r="C19" i="1" l="1"/>
  <c r="C4"/>
  <c r="C37"/>
  <c r="C30"/>
  <c r="Q2" l="1"/>
  <c r="C45" l="1"/>
  <c r="C42" l="1"/>
  <c r="C48" l="1"/>
  <c r="C44" l="1"/>
  <c r="C18" l="1"/>
  <c r="C50"/>
  <c r="C47" l="1"/>
  <c r="C39"/>
  <c r="C49" l="1"/>
  <c r="C32"/>
  <c r="C33"/>
  <c r="C21"/>
  <c r="C40" l="1"/>
  <c r="C31" l="1"/>
  <c r="C43" l="1"/>
  <c r="C17" l="1"/>
  <c r="C15" l="1"/>
  <c r="C26"/>
  <c r="C14"/>
  <c r="C24"/>
  <c r="C20" l="1"/>
  <c r="C36"/>
  <c r="C23"/>
  <c r="C35"/>
  <c r="C38" l="1"/>
  <c r="C29" l="1"/>
  <c r="C25"/>
  <c r="C34"/>
  <c r="C27"/>
  <c r="C22" l="1"/>
  <c r="C12"/>
  <c r="C13" l="1"/>
  <c r="C7" l="1"/>
  <c r="N9" s="1"/>
  <c r="D36" l="1"/>
  <c r="D37"/>
  <c r="D27"/>
  <c r="D12"/>
  <c r="D44"/>
  <c r="D14"/>
  <c r="D16"/>
  <c r="Q3"/>
  <c r="D46"/>
  <c r="M8"/>
  <c r="D40"/>
  <c r="D39"/>
  <c r="D28"/>
  <c r="D38"/>
  <c r="D24"/>
  <c r="D47"/>
  <c r="D17"/>
  <c r="D30"/>
  <c r="D34"/>
  <c r="D32"/>
  <c r="D7"/>
  <c r="E7" s="1"/>
  <c r="D31"/>
  <c r="D23"/>
  <c r="D20"/>
  <c r="D41"/>
  <c r="D22"/>
  <c r="D42"/>
  <c r="D49"/>
  <c r="D19"/>
  <c r="D15"/>
  <c r="D29"/>
  <c r="D33"/>
  <c r="D21"/>
  <c r="D48"/>
  <c r="D26"/>
  <c r="D35"/>
  <c r="N8"/>
  <c r="D45"/>
  <c r="D43"/>
  <c r="D50"/>
  <c r="D18"/>
  <c r="D25"/>
  <c r="M9"/>
  <c r="D13"/>
  <c r="N10" l="1"/>
  <c r="M10"/>
  <c r="M11" l="1"/>
  <c r="N11"/>
  <c r="N12" l="1"/>
  <c r="M12"/>
  <c r="N13" l="1"/>
  <c r="M13"/>
  <c r="N14" l="1"/>
  <c r="M14"/>
  <c r="M15" l="1"/>
  <c r="N15"/>
  <c r="M16" l="1"/>
  <c r="N16"/>
  <c r="N17" l="1"/>
  <c r="M17"/>
  <c r="M18" l="1"/>
  <c r="N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<sst xmlns="http://schemas.openxmlformats.org/spreadsheetml/2006/main" count="92" uniqueCount="59">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</sst>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862.38556448565464</c:v>
                </c:pt>
                <c:pt idx="1">
                  <c:v>754.02463112544251</c:v>
                </c:pt>
                <c:pt idx="2">
                  <c:v>902.56096478321024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862.38556448565464</v>
          </cell>
        </row>
      </sheetData>
      <sheetData sheetId="1">
        <row r="4">
          <cell r="J4">
            <v>754.02463112544251</v>
          </cell>
        </row>
      </sheetData>
      <sheetData sheetId="2">
        <row r="2">
          <cell r="Y2">
            <v>66.19</v>
          </cell>
        </row>
      </sheetData>
      <sheetData sheetId="3">
        <row r="4">
          <cell r="J4">
            <v>0.93229763585112246</v>
          </cell>
        </row>
      </sheetData>
      <sheetData sheetId="4">
        <row r="46">
          <cell r="M46">
            <v>76.27000000000001</v>
          </cell>
          <cell r="O46">
            <v>0.6719910168587262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27.36184435230054</v>
          </cell>
        </row>
      </sheetData>
      <sheetData sheetId="8">
        <row r="4">
          <cell r="J4">
            <v>10.55584449144545</v>
          </cell>
        </row>
      </sheetData>
      <sheetData sheetId="9">
        <row r="4">
          <cell r="J4">
            <v>21.384737081230789</v>
          </cell>
        </row>
      </sheetData>
      <sheetData sheetId="10">
        <row r="4">
          <cell r="J4">
            <v>12.985547369188826</v>
          </cell>
        </row>
      </sheetData>
      <sheetData sheetId="11">
        <row r="4">
          <cell r="J4">
            <v>26.963343713694176</v>
          </cell>
        </row>
      </sheetData>
      <sheetData sheetId="12">
        <row r="4">
          <cell r="J4">
            <v>2.839181718008251</v>
          </cell>
        </row>
      </sheetData>
      <sheetData sheetId="13">
        <row r="4">
          <cell r="J4">
            <v>131.08679696876439</v>
          </cell>
        </row>
      </sheetData>
      <sheetData sheetId="14">
        <row r="4">
          <cell r="J4">
            <v>4.5200460560964153</v>
          </cell>
        </row>
      </sheetData>
      <sheetData sheetId="15">
        <row r="4">
          <cell r="J4">
            <v>23.204998282123615</v>
          </cell>
        </row>
      </sheetData>
      <sheetData sheetId="16">
        <row r="4">
          <cell r="J4">
            <v>4.5478827291887178</v>
          </cell>
        </row>
      </sheetData>
      <sheetData sheetId="17">
        <row r="4">
          <cell r="J4">
            <v>5.4299024284926851</v>
          </cell>
        </row>
      </sheetData>
      <sheetData sheetId="18">
        <row r="4">
          <cell r="J4">
            <v>7.3684807311462324</v>
          </cell>
        </row>
      </sheetData>
      <sheetData sheetId="19">
        <row r="4">
          <cell r="J4">
            <v>4.9665590199959482</v>
          </cell>
        </row>
      </sheetData>
      <sheetData sheetId="20">
        <row r="4">
          <cell r="J4">
            <v>11.225251486969961</v>
          </cell>
        </row>
      </sheetData>
      <sheetData sheetId="21">
        <row r="4">
          <cell r="J4">
            <v>1.508165745562259</v>
          </cell>
        </row>
      </sheetData>
      <sheetData sheetId="22">
        <row r="4">
          <cell r="J4">
            <v>30.482266596051076</v>
          </cell>
        </row>
      </sheetData>
      <sheetData sheetId="23">
        <row r="4">
          <cell r="J4">
            <v>33.724087913124627</v>
          </cell>
        </row>
      </sheetData>
      <sheetData sheetId="24">
        <row r="4">
          <cell r="J4">
            <v>30.054123641700503</v>
          </cell>
        </row>
      </sheetData>
      <sheetData sheetId="25">
        <row r="4">
          <cell r="J4">
            <v>25.936549939702186</v>
          </cell>
        </row>
      </sheetData>
      <sheetData sheetId="26">
        <row r="4">
          <cell r="J4">
            <v>3.7957524234218232</v>
          </cell>
        </row>
      </sheetData>
      <sheetData sheetId="27">
        <row r="4">
          <cell r="J4">
            <v>121.47353140344279</v>
          </cell>
        </row>
      </sheetData>
      <sheetData sheetId="28">
        <row r="4">
          <cell r="J4">
            <v>0.6488444477988069</v>
          </cell>
        </row>
      </sheetData>
      <sheetData sheetId="29">
        <row r="4">
          <cell r="J4">
            <v>5.8059339516944952</v>
          </cell>
        </row>
      </sheetData>
      <sheetData sheetId="30">
        <row r="4">
          <cell r="J4">
            <v>18.973282682953375</v>
          </cell>
        </row>
      </sheetData>
      <sheetData sheetId="31">
        <row r="4">
          <cell r="J4">
            <v>3.1125750341427216</v>
          </cell>
        </row>
      </sheetData>
      <sheetData sheetId="32">
        <row r="4">
          <cell r="J4">
            <v>2.665331005821217</v>
          </cell>
        </row>
      </sheetData>
      <sheetData sheetId="33">
        <row r="4">
          <cell r="J4">
            <v>2.3395584179277553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Q29" sqref="Q29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109.18+15.37</f>
        <v>124.55000000000001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181.17000000000002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7.1222974053269217E-2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2543.7016974957969</v>
      </c>
      <c r="D7" s="20">
        <f>(C7*[1]Feuil1!$K$2-C4)/C4</f>
        <v>2.6856323692906262E-2</v>
      </c>
      <c r="E7" s="32">
        <f>C7-C7/(1+D7)</f>
        <v>66.527784452318883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862.38556448565464</v>
      </c>
    </row>
    <row r="9" spans="2:20">
      <c r="M9" s="17" t="str">
        <f>IF(C13&gt;C7*[2]Params!F8,B13,"Others")</f>
        <v>BTC</v>
      </c>
      <c r="N9" s="18">
        <f>IF(C13&gt;C7*0.1,C13,C7)</f>
        <v>754.02463112544251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902.56096478321024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862.38556448565464</v>
      </c>
      <c r="D12" s="30">
        <f>C12/$C$7</f>
        <v>0.33902778982875592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754.02463112544251</v>
      </c>
      <c r="D13" s="30">
        <f t="shared" ref="D13:D50" si="0">C13/$C$7</f>
        <v>0.29642808819436595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131.08679696876439</v>
      </c>
      <c r="D14" s="30">
        <f t="shared" si="0"/>
        <v>5.1533871718454909E-2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121.47353140344279</v>
      </c>
      <c r="D15" s="30">
        <f t="shared" si="0"/>
        <v>4.7754629217344975E-2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124.55000000000001</v>
      </c>
      <c r="D16" s="30">
        <f t="shared" si="0"/>
        <v>4.8964074727243373E-2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66.19</v>
      </c>
      <c r="D17" s="30">
        <f t="shared" si="0"/>
        <v>2.6021132928111108E-2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[2]ATLAS!M46</f>
        <v>76.27000000000001</v>
      </c>
      <c r="D18" s="30">
        <f>C18/$C$7</f>
        <v>2.9983861737831009E-2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1.5434199709286025E-2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33.724087913124627</v>
      </c>
      <c r="D20" s="30">
        <f t="shared" si="0"/>
        <v>1.3257878447903325E-2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30.482266596051076</v>
      </c>
      <c r="D21" s="30">
        <f t="shared" si="0"/>
        <v>1.1983428177156155E-2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30.054123641700503</v>
      </c>
      <c r="D22" s="30">
        <f t="shared" si="0"/>
        <v>1.1815113254548655E-2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26.963343713694176</v>
      </c>
      <c r="D23" s="30">
        <f t="shared" si="0"/>
        <v>1.0600041561571009E-2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27.36184435230054</v>
      </c>
      <c r="D24" s="30">
        <f t="shared" si="0"/>
        <v>1.0756703264080654E-2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25.936549939702186</v>
      </c>
      <c r="D25" s="30">
        <f t="shared" si="0"/>
        <v>1.0196380324483799E-2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23.204998282123615</v>
      </c>
      <c r="D26" s="30">
        <f t="shared" si="0"/>
        <v>9.1225312720309478E-3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21.384737081230789</v>
      </c>
      <c r="D27" s="30">
        <f t="shared" si="0"/>
        <v>8.4069358849284351E-3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7.8625571621426527E-3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18.973282682953375</v>
      </c>
      <c r="D29" s="30">
        <f t="shared" si="0"/>
        <v>7.4589259824106103E-3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6.8246996167398216E-3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12.985547369188826</v>
      </c>
      <c r="D31" s="30">
        <f t="shared" si="0"/>
        <v>5.104980423597914E-3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11.225251486969961</v>
      </c>
      <c r="D32" s="30">
        <f t="shared" si="0"/>
        <v>4.412959073786406E-3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10.55584449144545</v>
      </c>
      <c r="D33" s="30">
        <f t="shared" si="0"/>
        <v>4.1497965354339245E-3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7.3684807311462324</v>
      </c>
      <c r="D34" s="30">
        <f t="shared" si="0"/>
        <v>2.8967550473391968E-3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5.8059339516944952</v>
      </c>
      <c r="D35" s="30">
        <f t="shared" si="0"/>
        <v>2.282474378741137E-3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5.4299024284926851</v>
      </c>
      <c r="D36" s="30">
        <f t="shared" si="0"/>
        <v>2.1346459114440471E-3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2.1228904337785163E-3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4.9665590199959482</v>
      </c>
      <c r="D38" s="30">
        <f t="shared" si="0"/>
        <v>1.9524927096936668E-3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4.5478827291887178</v>
      </c>
      <c r="D39" s="30">
        <f t="shared" si="0"/>
        <v>1.7878993962483812E-3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4.5200460560964153</v>
      </c>
      <c r="D40" s="30">
        <f t="shared" si="0"/>
        <v>1.776956024578776E-3</v>
      </c>
    </row>
    <row r="41" spans="2:14">
      <c r="B41" s="22" t="s">
        <v>56</v>
      </c>
      <c r="C41" s="9">
        <f>[2]SHIB!$J$4</f>
        <v>3.7957524234218232</v>
      </c>
      <c r="D41" s="30">
        <f t="shared" si="0"/>
        <v>1.4922160201247792E-3</v>
      </c>
    </row>
    <row r="42" spans="2:14">
      <c r="B42" s="22" t="s">
        <v>37</v>
      </c>
      <c r="C42" s="9">
        <f>[2]GRT!$J$4</f>
        <v>3.1125750341427216</v>
      </c>
      <c r="D42" s="30">
        <f t="shared" si="0"/>
        <v>1.2236399563702633E-3</v>
      </c>
    </row>
    <row r="43" spans="2:14">
      <c r="B43" s="22" t="s">
        <v>50</v>
      </c>
      <c r="C43" s="9">
        <f>[2]KAVA!$J$4</f>
        <v>2.665331005821217</v>
      </c>
      <c r="D43" s="30">
        <f t="shared" si="0"/>
        <v>1.0478158694650244E-3</v>
      </c>
    </row>
    <row r="44" spans="2:14">
      <c r="B44" s="22" t="s">
        <v>36</v>
      </c>
      <c r="C44" s="9">
        <f>[2]AMP!$J$4</f>
        <v>2.839181718008251</v>
      </c>
      <c r="D44" s="30">
        <f t="shared" si="0"/>
        <v>1.1161614275775127E-3</v>
      </c>
    </row>
    <row r="45" spans="2:14">
      <c r="B45" s="22" t="s">
        <v>40</v>
      </c>
      <c r="C45" s="9">
        <f>[2]SHPING!$J$4</f>
        <v>2.3395584179277553</v>
      </c>
      <c r="D45" s="30">
        <f t="shared" si="0"/>
        <v>9.197455897564503E-4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6.6705683361789072E-4</v>
      </c>
    </row>
    <row r="47" spans="2:14">
      <c r="B47" s="22" t="s">
        <v>23</v>
      </c>
      <c r="C47" s="9">
        <f>[2]LUNA!J4</f>
        <v>1.508165745562259</v>
      </c>
      <c r="D47" s="30">
        <f t="shared" si="0"/>
        <v>5.9290196922343757E-4</v>
      </c>
    </row>
    <row r="48" spans="2:14">
      <c r="B48" s="7" t="s">
        <v>25</v>
      </c>
      <c r="C48" s="1">
        <f>[2]POLIS!J4</f>
        <v>0.93229763585112246</v>
      </c>
      <c r="D48" s="30">
        <f t="shared" si="0"/>
        <v>3.6651217270049528E-4</v>
      </c>
    </row>
    <row r="49" spans="2:4">
      <c r="B49" s="22" t="s">
        <v>43</v>
      </c>
      <c r="C49" s="9">
        <f>[2]TRX!$J$4</f>
        <v>0.6488444477988069</v>
      </c>
      <c r="D49" s="30">
        <f t="shared" si="0"/>
        <v>2.5507882800785016E-4</v>
      </c>
    </row>
    <row r="50" spans="2:4">
      <c r="B50" s="7" t="s">
        <v>28</v>
      </c>
      <c r="C50" s="1">
        <f>[2]ATLAS!O46</f>
        <v>0.6719910168587262</v>
      </c>
      <c r="D50" s="30">
        <f t="shared" si="0"/>
        <v>2.6417838912490505E-4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2023-05-17T15:51:57Z</dcterms:modified>
</cp:coreProperties>
</file>