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4"/>
  <c r="C15"/>
  <c r="C32"/>
  <c r="C27" l="1"/>
  <c r="C40" l="1"/>
  <c r="C20"/>
  <c r="C12"/>
  <c r="C13"/>
  <c r="C7" l="1"/>
  <c r="N9" s="1"/>
  <c r="D7" l="1"/>
  <c r="E7" s="1"/>
  <c r="Q3"/>
  <c r="D27"/>
  <c r="D37"/>
  <c r="D30"/>
  <c r="D35"/>
  <c r="D50"/>
  <c r="D31"/>
  <c r="D47"/>
  <c r="D20"/>
  <c r="D23"/>
  <c r="D17"/>
  <c r="D18"/>
  <c r="D33"/>
  <c r="D21"/>
  <c r="D12"/>
  <c r="D34"/>
  <c r="D46"/>
  <c r="D44"/>
  <c r="D40"/>
  <c r="D39"/>
  <c r="D26"/>
  <c r="D14"/>
  <c r="D43"/>
  <c r="D16"/>
  <c r="D48"/>
  <c r="D36"/>
  <c r="D38"/>
  <c r="N8"/>
  <c r="D19"/>
  <c r="D49"/>
  <c r="D24"/>
  <c r="D25"/>
  <c r="D32"/>
  <c r="M8"/>
  <c r="D28"/>
  <c r="D29"/>
  <c r="D41"/>
  <c r="D45"/>
  <c r="D15"/>
  <c r="D42"/>
  <c r="D22"/>
  <c r="D13"/>
  <c r="M9"/>
  <c r="M10" l="1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<sst xmlns="http://schemas.openxmlformats.org/spreadsheetml/2006/main" count="97" uniqueCount="60">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</sst>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812.90572220163392</c:v>
                </c:pt>
                <c:pt idx="1">
                  <c:v>752.00896953120127</c:v>
                </c:pt>
                <c:pt idx="2">
                  <c:v>143.89415373834774</c:v>
                </c:pt>
                <c:pt idx="3">
                  <c:v>570.53317477575183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812.90572220163392</v>
          </cell>
        </row>
      </sheetData>
      <sheetData sheetId="1">
        <row r="4">
          <cell r="J4">
            <v>752.00896953120127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0.67485904218000103</v>
          </cell>
        </row>
      </sheetData>
      <sheetData sheetId="4">
        <row r="46">
          <cell r="M46">
            <v>70.349999999999994</v>
          </cell>
          <cell r="O46">
            <v>1.1742846170543881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24.813377859265799</v>
          </cell>
        </row>
      </sheetData>
      <sheetData sheetId="8">
        <row r="4">
          <cell r="J4">
            <v>5.6932984770479687</v>
          </cell>
        </row>
      </sheetData>
      <sheetData sheetId="9">
        <row r="4">
          <cell r="J4">
            <v>10.902015868428615</v>
          </cell>
        </row>
      </sheetData>
      <sheetData sheetId="10">
        <row r="4">
          <cell r="J4">
            <v>7.8139135288801791</v>
          </cell>
        </row>
      </sheetData>
      <sheetData sheetId="11">
        <row r="4">
          <cell r="J4">
            <v>25.461880077674515</v>
          </cell>
        </row>
      </sheetData>
      <sheetData sheetId="12">
        <row r="4">
          <cell r="J4">
            <v>1.6299045123667479</v>
          </cell>
        </row>
      </sheetData>
      <sheetData sheetId="13">
        <row r="4">
          <cell r="J4">
            <v>123.81532092461474</v>
          </cell>
        </row>
      </sheetData>
      <sheetData sheetId="14">
        <row r="4">
          <cell r="J4">
            <v>3.7567837887424957</v>
          </cell>
        </row>
      </sheetData>
      <sheetData sheetId="15">
        <row r="4">
          <cell r="J4">
            <v>24.250506972910426</v>
          </cell>
        </row>
      </sheetData>
      <sheetData sheetId="16">
        <row r="4">
          <cell r="J4">
            <v>2.8437352864070338</v>
          </cell>
        </row>
      </sheetData>
      <sheetData sheetId="17">
        <row r="4">
          <cell r="J4">
            <v>5.1635420631409801</v>
          </cell>
        </row>
      </sheetData>
      <sheetData sheetId="18">
        <row r="4">
          <cell r="J4">
            <v>6.7782581137982927</v>
          </cell>
        </row>
      </sheetData>
      <sheetData sheetId="19">
        <row r="4">
          <cell r="J4">
            <v>7.2846783209753321</v>
          </cell>
        </row>
      </sheetData>
      <sheetData sheetId="20">
        <row r="4">
          <cell r="J4">
            <v>9.7517345810749294</v>
          </cell>
        </row>
      </sheetData>
      <sheetData sheetId="21">
        <row r="4">
          <cell r="J4">
            <v>1.0112639600564066</v>
          </cell>
        </row>
      </sheetData>
      <sheetData sheetId="22">
        <row r="4">
          <cell r="J4">
            <v>19.710839445438655</v>
          </cell>
        </row>
      </sheetData>
      <sheetData sheetId="23">
        <row r="4">
          <cell r="J4">
            <v>24.83028688748783</v>
          </cell>
        </row>
      </sheetData>
      <sheetData sheetId="24">
        <row r="4">
          <cell r="J4">
            <v>20.384617240407987</v>
          </cell>
        </row>
      </sheetData>
      <sheetData sheetId="25">
        <row r="4">
          <cell r="J4">
            <v>22.747716666746761</v>
          </cell>
        </row>
      </sheetData>
      <sheetData sheetId="26">
        <row r="4">
          <cell r="J4">
            <v>3.1776795697850067</v>
          </cell>
        </row>
      </sheetData>
      <sheetData sheetId="27">
        <row r="4">
          <cell r="J4">
            <v>143.89415373834774</v>
          </cell>
        </row>
      </sheetData>
      <sheetData sheetId="28">
        <row r="4">
          <cell r="J4">
            <v>0.72845097782967627</v>
          </cell>
        </row>
      </sheetData>
      <sheetData sheetId="29">
        <row r="4">
          <cell r="J4">
            <v>7.0306157173747019</v>
          </cell>
        </row>
      </sheetData>
      <sheetData sheetId="30">
        <row r="4">
          <cell r="J4">
            <v>21.923788241741459</v>
          </cell>
        </row>
      </sheetData>
      <sheetData sheetId="31">
        <row r="4">
          <cell r="J4">
            <v>4.4078075597009212</v>
          </cell>
        </row>
      </sheetData>
      <sheetData sheetId="32">
        <row r="4">
          <cell r="J4">
            <v>1.7992842419316475</v>
          </cell>
        </row>
      </sheetData>
      <sheetData sheetId="33">
        <row r="4">
          <cell r="J4">
            <v>3.4453978312471172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14.34</v>
      </c>
      <c r="M2" t="s">
        <v>7</v>
      </c>
      <c r="N2" s="9">
        <f>15.33-2.69</f>
        <v>12.64</v>
      </c>
      <c r="P2" t="s">
        <v>8</v>
      </c>
      <c r="Q2" s="10">
        <f>N2+K2+H2</f>
        <v>40.519999999999996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1.760260908137698E-2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2301.9314814454929</v>
      </c>
      <c r="D7" s="20">
        <f>(C7*[1]Feuil1!$K$2-C4)/C4</f>
        <v>-0.12499680529849676</v>
      </c>
      <c r="E7" s="31">
        <f>C7-C7/(1+D7)</f>
        <v>-328.83774932373763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812.90572220163392</v>
      </c>
    </row>
    <row r="9" spans="2:20">
      <c r="M9" s="17" t="str">
        <f>IF(C13&gt;C7*[2]Params!F8,B13,"Others")</f>
        <v>BTC</v>
      </c>
      <c r="N9" s="18">
        <f>IF(C13&gt;C7*0.1,C13,C7)</f>
        <v>752.00896953120127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143.89415373834774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570.53317477575183</v>
      </c>
    </row>
    <row r="12" spans="2:20">
      <c r="B12" s="7" t="s">
        <v>19</v>
      </c>
      <c r="C12" s="1">
        <f>[2]ETH!J4</f>
        <v>812.90572220163392</v>
      </c>
      <c r="D12" s="20">
        <f>C12/$C$7</f>
        <v>0.35314071194298602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752.00896953120127</v>
      </c>
      <c r="D13" s="20">
        <f t="shared" ref="D13:D50" si="0">C13/$C$7</f>
        <v>0.32668607888319023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143.89415373834774</v>
      </c>
      <c r="D14" s="20">
        <f t="shared" si="0"/>
        <v>6.2510181079755561E-2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123.81532092461474</v>
      </c>
      <c r="D15" s="20">
        <f t="shared" si="0"/>
        <v>5.3787578788776623E-2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3.0561291926823064E-2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3.0039990571994531E-2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25.461880077674515</v>
      </c>
      <c r="D18" s="20">
        <f>C18/$C$7</f>
        <v>1.1061093817477913E-2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24.83028688748783</v>
      </c>
      <c r="D19" s="20">
        <f>C19/$C$7</f>
        <v>1.0786718496023915E-2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24.250506972910426</v>
      </c>
      <c r="D20" s="20">
        <f t="shared" si="0"/>
        <v>1.0534851783547603E-2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24.813377859265799</v>
      </c>
      <c r="D21" s="20">
        <f t="shared" si="0"/>
        <v>1.0779372913256433E-2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22.747716666746761</v>
      </c>
      <c r="D22" s="20">
        <f t="shared" si="0"/>
        <v>9.8820129313590098E-3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19.710839445438655</v>
      </c>
      <c r="D23" s="20">
        <f t="shared" si="0"/>
        <v>8.5627394230958064E-3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20.384617240407987</v>
      </c>
      <c r="D24" s="20">
        <f t="shared" si="0"/>
        <v>8.8554404875715552E-3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5.6474313439758327E-3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21.923788241741459</v>
      </c>
      <c r="D26" s="20">
        <f t="shared" si="0"/>
        <v>9.5240837611615028E-3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10.902015868428615</v>
      </c>
      <c r="D27" s="20">
        <f t="shared" si="0"/>
        <v>4.7360297021450514E-3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14.34</v>
      </c>
      <c r="D28" s="20">
        <f t="shared" si="0"/>
        <v>6.2295511902010344E-3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5.4910409375272719E-3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5.8820169536486751E-3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9.7517345810749294</v>
      </c>
      <c r="D31" s="20">
        <f t="shared" si="0"/>
        <v>4.2363270408688923E-3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7.8139135288801791</v>
      </c>
      <c r="D32" s="20">
        <f t="shared" si="0"/>
        <v>3.3945030909319027E-3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7.0306157173747019</v>
      </c>
      <c r="D33" s="20">
        <f t="shared" si="0"/>
        <v>3.0542245822885407E-3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7.2846783209753321</v>
      </c>
      <c r="D34" s="20">
        <f t="shared" si="0"/>
        <v>3.1645938985121027E-3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6.7782581137982927</v>
      </c>
      <c r="D35" s="20">
        <f t="shared" si="0"/>
        <v>2.9445959484171529E-3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5.6932984770479687</v>
      </c>
      <c r="D36" s="20">
        <f t="shared" si="0"/>
        <v>2.473270174606967E-3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5.1635420631409801</v>
      </c>
      <c r="D37" s="20">
        <f t="shared" si="0"/>
        <v>2.243134561024616E-3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2.3458560967284229E-3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3.7567837887424957</v>
      </c>
      <c r="D39" s="20">
        <f t="shared" si="0"/>
        <v>1.6320137323911272E-3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4.4078075597009212</v>
      </c>
      <c r="D40" s="20">
        <f t="shared" si="0"/>
        <v>1.91483004391297E-3</v>
      </c>
    </row>
    <row r="41" spans="2:14">
      <c r="B41" s="22" t="s">
        <v>56</v>
      </c>
      <c r="C41" s="9">
        <f>[2]SHIB!$J$4</f>
        <v>3.1776795697850067</v>
      </c>
      <c r="D41" s="20">
        <f t="shared" si="0"/>
        <v>1.3804405541165759E-3</v>
      </c>
    </row>
    <row r="42" spans="2:14">
      <c r="B42" s="22" t="s">
        <v>33</v>
      </c>
      <c r="C42" s="1">
        <f>[2]EGLD!$J$4</f>
        <v>2.8437352864070338</v>
      </c>
      <c r="D42" s="20">
        <f t="shared" si="0"/>
        <v>1.2353692146480904E-3</v>
      </c>
    </row>
    <row r="43" spans="2:14">
      <c r="B43" s="22" t="s">
        <v>50</v>
      </c>
      <c r="C43" s="9">
        <f>[2]KAVA!$J$4</f>
        <v>1.7992842419316475</v>
      </c>
      <c r="D43" s="20">
        <f t="shared" si="0"/>
        <v>7.8164109420050625E-4</v>
      </c>
    </row>
    <row r="44" spans="2:14">
      <c r="B44" s="22" t="s">
        <v>36</v>
      </c>
      <c r="C44" s="9">
        <f>[2]AMP!$J$4</f>
        <v>1.6299045123667479</v>
      </c>
      <c r="D44" s="20">
        <f t="shared" si="0"/>
        <v>7.0805952544827834E-4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7.3711733545366086E-4</v>
      </c>
    </row>
    <row r="46" spans="2:14">
      <c r="B46" s="22" t="s">
        <v>40</v>
      </c>
      <c r="C46" s="9">
        <f>[2]SHPING!$J$4</f>
        <v>3.4453978312471172</v>
      </c>
      <c r="D46" s="20">
        <f t="shared" si="0"/>
        <v>1.4967421311270252E-3</v>
      </c>
    </row>
    <row r="47" spans="2:14">
      <c r="B47" s="22" t="s">
        <v>23</v>
      </c>
      <c r="C47" s="9">
        <f>[2]LUNA!J4</f>
        <v>1.0112639600564066</v>
      </c>
      <c r="D47" s="20">
        <f t="shared" si="0"/>
        <v>4.393110603888981E-4</v>
      </c>
    </row>
    <row r="48" spans="2:14">
      <c r="B48" s="7" t="s">
        <v>28</v>
      </c>
      <c r="C48" s="1">
        <f>[2]ATLAS!O46</f>
        <v>1.1742846170543881</v>
      </c>
      <c r="D48" s="20">
        <f t="shared" si="0"/>
        <v>5.1013013485396992E-4</v>
      </c>
    </row>
    <row r="49" spans="2:4">
      <c r="B49" s="7" t="s">
        <v>25</v>
      </c>
      <c r="C49" s="1">
        <f>[2]POLIS!J4</f>
        <v>0.67485904218000103</v>
      </c>
      <c r="D49" s="20">
        <f t="shared" si="0"/>
        <v>2.9317077750560356E-4</v>
      </c>
    </row>
    <row r="50" spans="2:4">
      <c r="B50" s="22" t="s">
        <v>43</v>
      </c>
      <c r="C50" s="9">
        <f>[2]TRX!$J$4</f>
        <v>0.72845097782967627</v>
      </c>
      <c r="D50" s="20">
        <f t="shared" si="0"/>
        <v>3.1645206805731987E-4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2023-09-12T07:20:27Z</dcterms:modified>
</cp:coreProperties>
</file>