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0" l="1"/>
  <c r="C32"/>
  <c r="C41" l="1"/>
  <c r="C42" l="1"/>
  <c r="C29" l="1"/>
  <c r="C34" l="1"/>
  <c r="C38"/>
  <c r="C35"/>
  <c r="C23" l="1"/>
  <c r="C20"/>
  <c r="C26" l="1"/>
  <c r="C44" l="1"/>
  <c r="C16" l="1"/>
  <c r="C12" l="1"/>
  <c r="C13" l="1"/>
  <c r="C28" l="1"/>
  <c r="C24" l="1"/>
  <c r="C31" l="1"/>
  <c r="C49" l="1"/>
  <c r="C17" l="1"/>
  <c r="C52" l="1"/>
  <c r="C33" l="1"/>
  <c r="C25" l="1"/>
  <c r="C39" l="1"/>
  <c r="C22"/>
  <c r="C15" l="1"/>
  <c r="C7" l="1"/>
  <c r="D41" l="1"/>
  <c r="D7"/>
  <c r="E7" s="1"/>
  <c r="D29"/>
  <c r="D22"/>
  <c r="D32"/>
  <c r="M9"/>
  <c r="D53"/>
  <c r="D46"/>
  <c r="D50"/>
  <c r="D19"/>
  <c r="Q3"/>
  <c r="D21"/>
  <c r="D40"/>
  <c r="D47"/>
  <c r="D13"/>
  <c r="D48"/>
  <c r="D30"/>
  <c r="N8"/>
  <c r="D38"/>
  <c r="D42"/>
  <c r="D43"/>
  <c r="D55"/>
  <c r="D18"/>
  <c r="D52"/>
  <c r="D37"/>
  <c r="D12"/>
  <c r="D23"/>
  <c r="D16"/>
  <c r="D31"/>
  <c r="D39"/>
  <c r="D20"/>
  <c r="N9"/>
  <c r="D34"/>
  <c r="D25"/>
  <c r="D28"/>
  <c r="D54"/>
  <c r="D35"/>
  <c r="D27"/>
  <c r="D36"/>
  <c r="D44"/>
  <c r="D14"/>
  <c r="D51"/>
  <c r="M8"/>
  <c r="D17"/>
  <c r="D26"/>
  <c r="D24"/>
  <c r="D45"/>
  <c r="D49"/>
  <c r="D33"/>
  <c r="D15"/>
  <c r="M10" l="1"/>
  <c r="N10"/>
  <c r="M11" l="1"/>
  <c r="N11"/>
  <c r="M12" l="1"/>
  <c r="N12"/>
  <c r="N13" l="1"/>
  <c r="M13"/>
  <c r="N14" l="1"/>
  <c r="M14"/>
  <c r="N15" l="1"/>
  <c r="M15"/>
  <c r="N16" l="1"/>
  <c r="M16"/>
  <c r="N17" l="1"/>
  <c r="M17"/>
  <c r="N18" l="1"/>
  <c r="M18"/>
  <c r="N19" l="1"/>
  <c r="M19"/>
  <c r="N20" l="1"/>
  <c r="M20"/>
  <c r="N21" l="1"/>
  <c r="M21"/>
  <c r="N22" l="1"/>
  <c r="M22"/>
  <c r="N23" l="1"/>
  <c r="M23"/>
  <c r="N24" l="1"/>
  <c r="M24"/>
  <c r="M25" l="1"/>
  <c r="N25"/>
  <c r="M26" l="1"/>
  <c r="N26"/>
  <c r="N27" l="1"/>
  <c r="M27"/>
  <c r="N28" l="1"/>
  <c r="M28"/>
  <c r="N29" l="1"/>
  <c r="M29"/>
  <c r="N30" l="1"/>
  <c r="M30"/>
  <c r="N31" l="1"/>
  <c r="M31"/>
  <c r="N32" l="1"/>
  <c r="M32"/>
  <c r="N33" l="1"/>
  <c r="M33"/>
  <c r="M34" l="1"/>
  <c r="N34"/>
  <c r="M35" l="1"/>
  <c r="N35"/>
  <c r="N36" l="1"/>
  <c r="M36"/>
  <c r="M37" l="1"/>
  <c r="N37"/>
  <c r="N38" l="1"/>
  <c r="M38"/>
  <c r="M39" l="1"/>
  <c r="N39"/>
  <c r="M40" l="1"/>
  <c r="N40"/>
  <c r="N41" l="1"/>
  <c r="M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<sst xmlns="http://schemas.openxmlformats.org/spreadsheetml/2006/main" count="107" uniqueCount="67">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</sst>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1273.2703248735154</c:v>
                </c:pt>
                <c:pt idx="1">
                  <c:v>1297.9567828951804</c:v>
                </c:pt>
                <c:pt idx="2">
                  <c:v>359.45</c:v>
                </c:pt>
                <c:pt idx="3">
                  <c:v>290.44198654887703</c:v>
                </c:pt>
                <c:pt idx="4">
                  <c:v>1085.0378133521069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1297.9567828951804</v>
          </cell>
        </row>
      </sheetData>
      <sheetData sheetId="1">
        <row r="4">
          <cell r="J4">
            <v>1273.2703248735154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3.0890984578216454</v>
          </cell>
        </row>
      </sheetData>
      <sheetData sheetId="4">
        <row r="47">
          <cell r="M47">
            <v>111.01</v>
          </cell>
          <cell r="O47">
            <v>2.1154866957984666</v>
          </cell>
        </row>
      </sheetData>
      <sheetData sheetId="5">
        <row r="4">
          <cell r="C4">
            <v>-100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4.1495141443659529</v>
          </cell>
        </row>
      </sheetData>
      <sheetData sheetId="8">
        <row r="4">
          <cell r="J4">
            <v>44.96426435271286</v>
          </cell>
        </row>
      </sheetData>
      <sheetData sheetId="9">
        <row r="4">
          <cell r="J4">
            <v>12.24663985407531</v>
          </cell>
        </row>
      </sheetData>
      <sheetData sheetId="10">
        <row r="4">
          <cell r="J4">
            <v>23.525004252688504</v>
          </cell>
        </row>
      </sheetData>
      <sheetData sheetId="11">
        <row r="4">
          <cell r="J4">
            <v>14.250312311479496</v>
          </cell>
        </row>
      </sheetData>
      <sheetData sheetId="12">
        <row r="4">
          <cell r="J4">
            <v>65.230557989128343</v>
          </cell>
        </row>
      </sheetData>
      <sheetData sheetId="13">
        <row r="4">
          <cell r="J4">
            <v>3.7202632501578861</v>
          </cell>
        </row>
      </sheetData>
      <sheetData sheetId="14">
        <row r="4">
          <cell r="J4">
            <v>191.64087497879143</v>
          </cell>
        </row>
      </sheetData>
      <sheetData sheetId="15">
        <row r="4">
          <cell r="J4">
            <v>5.7971918451339883</v>
          </cell>
        </row>
      </sheetData>
      <sheetData sheetId="16">
        <row r="4">
          <cell r="J4">
            <v>52.96931581707846</v>
          </cell>
        </row>
      </sheetData>
      <sheetData sheetId="17">
        <row r="4">
          <cell r="J4">
            <v>5.22370056147202</v>
          </cell>
        </row>
      </sheetData>
      <sheetData sheetId="18">
        <row r="4">
          <cell r="J4">
            <v>4.9446386893638508</v>
          </cell>
        </row>
      </sheetData>
      <sheetData sheetId="19">
        <row r="4">
          <cell r="J4">
            <v>14.672875430096996</v>
          </cell>
        </row>
      </sheetData>
      <sheetData sheetId="20">
        <row r="4">
          <cell r="J4">
            <v>2.4857915807501532</v>
          </cell>
        </row>
      </sheetData>
      <sheetData sheetId="21">
        <row r="4">
          <cell r="J4">
            <v>13.621899495748956</v>
          </cell>
        </row>
      </sheetData>
      <sheetData sheetId="22">
        <row r="4">
          <cell r="J4">
            <v>8.6649545462886799</v>
          </cell>
        </row>
      </sheetData>
      <sheetData sheetId="23">
        <row r="4">
          <cell r="J4">
            <v>11.914765764739906</v>
          </cell>
        </row>
      </sheetData>
      <sheetData sheetId="24">
        <row r="4">
          <cell r="J4">
            <v>4.0573561694922446</v>
          </cell>
        </row>
      </sheetData>
      <sheetData sheetId="25">
        <row r="4">
          <cell r="J4">
            <v>20.76420544014935</v>
          </cell>
        </row>
      </sheetData>
      <sheetData sheetId="26">
        <row r="4">
          <cell r="J4">
            <v>48.787436899912912</v>
          </cell>
        </row>
      </sheetData>
      <sheetData sheetId="27">
        <row r="4">
          <cell r="J4">
            <v>2.031022236080835</v>
          </cell>
        </row>
      </sheetData>
      <sheetData sheetId="28">
        <row r="4">
          <cell r="J4">
            <v>50.940362367811112</v>
          </cell>
        </row>
      </sheetData>
      <sheetData sheetId="29">
        <row r="4">
          <cell r="J4">
            <v>55.373513499147613</v>
          </cell>
        </row>
      </sheetData>
      <sheetData sheetId="30">
        <row r="4">
          <cell r="J4">
            <v>2.0139233984871301</v>
          </cell>
        </row>
      </sheetData>
      <sheetData sheetId="31">
        <row r="4">
          <cell r="J4">
            <v>4.827242737227877</v>
          </cell>
        </row>
      </sheetData>
      <sheetData sheetId="32">
        <row r="4">
          <cell r="J4">
            <v>2.9187798807376391</v>
          </cell>
        </row>
      </sheetData>
      <sheetData sheetId="33">
        <row r="4">
          <cell r="J4">
            <v>290.44198654887703</v>
          </cell>
        </row>
      </sheetData>
      <sheetData sheetId="34">
        <row r="4">
          <cell r="J4">
            <v>0.99380076706661991</v>
          </cell>
        </row>
      </sheetData>
      <sheetData sheetId="35">
        <row r="4">
          <cell r="J4">
            <v>13.601291803538391</v>
          </cell>
        </row>
      </sheetData>
      <sheetData sheetId="36">
        <row r="4">
          <cell r="J4">
            <v>19.211523114702931</v>
          </cell>
        </row>
      </sheetData>
      <sheetData sheetId="37">
        <row r="4">
          <cell r="J4">
            <v>7.7685734591781177</v>
          </cell>
        </row>
      </sheetData>
      <sheetData sheetId="38">
        <row r="4">
          <cell r="J4">
            <v>5.2248379608813629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11.78+37.53</f>
        <v>49.31</v>
      </c>
      <c r="M2" t="s">
        <v>59</v>
      </c>
      <c r="N2" s="9">
        <f>359.45</f>
        <v>359.45</v>
      </c>
      <c r="P2" t="s">
        <v>8</v>
      </c>
      <c r="Q2" s="10">
        <f>N2+K2+H2</f>
        <v>434.99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0.10101582671668119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4306.1569076696787</v>
      </c>
      <c r="D7" s="20">
        <f>(C7*[1]Feuil1!$K$2-C4)/C4</f>
        <v>0.52724146301314756</v>
      </c>
      <c r="E7" s="31">
        <f>C7-C7/(1+D7)</f>
        <v>1486.5916902783742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1273.2703248735154</v>
      </c>
    </row>
    <row r="9" spans="2:20">
      <c r="M9" s="17" t="str">
        <f>IF(C13&gt;C7*Params!F8,B13,"Others")</f>
        <v>ETH</v>
      </c>
      <c r="N9" s="18">
        <f>IF(C13&gt;C7*0.1,C13,C7)</f>
        <v>1297.9567828951804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359.45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290.44198654887703</v>
      </c>
    </row>
    <row r="12" spans="2:20">
      <c r="B12" s="7" t="s">
        <v>4</v>
      </c>
      <c r="C12" s="1">
        <f>[2]BTC!J4</f>
        <v>1273.2703248735154</v>
      </c>
      <c r="D12" s="20">
        <f>C12/$C$7</f>
        <v>0.29568600312861304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1085.0378133521069</v>
      </c>
    </row>
    <row r="13" spans="2:20">
      <c r="B13" s="7" t="s">
        <v>19</v>
      </c>
      <c r="C13" s="1">
        <f>[2]ETH!J4</f>
        <v>1297.9567828951804</v>
      </c>
      <c r="D13" s="20">
        <f t="shared" ref="D13:D55" si="0">C13/$C$7</f>
        <v>0.30141883139079184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359.45</v>
      </c>
      <c r="D14" s="20">
        <f t="shared" si="0"/>
        <v>8.3473502639856215E-2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290.44198654887703</v>
      </c>
      <c r="D15" s="20">
        <f t="shared" si="0"/>
        <v>6.744807325333918E-2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191.64087497879143</v>
      </c>
      <c r="D16" s="20">
        <f t="shared" si="0"/>
        <v>4.4503922891769375E-2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111.01</v>
      </c>
      <c r="D17" s="20">
        <f t="shared" si="0"/>
        <v>2.5779367166644702E-2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100</v>
      </c>
      <c r="D18" s="20">
        <f>C18/$C$7</f>
        <v>2.322256298229412E-2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1.4525713145424972E-2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65.230557989128343</v>
      </c>
      <c r="D20" s="20">
        <f t="shared" si="0"/>
        <v>1.5148207412727219E-2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49.31</v>
      </c>
      <c r="D21" s="20">
        <f t="shared" si="0"/>
        <v>1.1451045806569232E-2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50.940362367811112</v>
      </c>
      <c r="D22" s="20">
        <f t="shared" si="0"/>
        <v>1.1829657734273788E-2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48.787436899912912</v>
      </c>
      <c r="D23" s="20">
        <f t="shared" si="0"/>
        <v>1.1329693261529277E-2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44.96426435271286</v>
      </c>
      <c r="D24" s="20">
        <f t="shared" si="0"/>
        <v>1.0441854608833968E-2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55.373513499147613</v>
      </c>
      <c r="D25" s="20">
        <f t="shared" si="0"/>
        <v>1.2859149047848691E-2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52.96931581707846</v>
      </c>
      <c r="D26" s="20">
        <f t="shared" si="0"/>
        <v>1.2300832726911327E-2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6.0912782702557478E-3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23.525004252688504</v>
      </c>
      <c r="D28" s="20">
        <f t="shared" si="0"/>
        <v>5.4631089291679582E-3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20.76420544014935</v>
      </c>
      <c r="D29" s="20">
        <f t="shared" si="0"/>
        <v>4.821980686111625E-3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19.211523114702931</v>
      </c>
      <c r="D30" s="20">
        <f t="shared" si="0"/>
        <v>4.4614080551698809E-3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14.672875430096996</v>
      </c>
      <c r="D31" s="20">
        <f t="shared" si="0"/>
        <v>3.4074177380678341E-3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14.250312311479496</v>
      </c>
      <c r="D32" s="20">
        <f t="shared" si="0"/>
        <v>3.309287751706939E-3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12.24663985407531</v>
      </c>
      <c r="D33" s="20">
        <f t="shared" si="0"/>
        <v>2.8439836533273714E-3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13.601291803538391</v>
      </c>
      <c r="D34" s="20">
        <f t="shared" si="0"/>
        <v>3.1585685554823108E-3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13.621899495748956</v>
      </c>
      <c r="D35" s="20">
        <f t="shared" si="0"/>
        <v>3.1633541897851062E-3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11.914765764739906</v>
      </c>
      <c r="D36" s="20">
        <f t="shared" si="0"/>
        <v>2.7669139839095426E-3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2.4383691131408826E-3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8.6649545462886799</v>
      </c>
      <c r="D38" s="20">
        <f t="shared" si="0"/>
        <v>2.0122245268990465E-3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5.22370056147202</v>
      </c>
      <c r="D39" s="20">
        <f t="shared" si="0"/>
        <v>1.2130771528942913E-3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5.7971918451339883</v>
      </c>
      <c r="D40" s="20">
        <f t="shared" si="0"/>
        <v>1.346256527440659E-3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4.827242737227877</v>
      </c>
      <c r="D41" s="20">
        <f t="shared" si="0"/>
        <v>1.1210094849609623E-3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4.9446386893638508</v>
      </c>
      <c r="D42" s="20">
        <f t="shared" si="0"/>
        <v>1.1482718338844027E-3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4.1495141443659529</v>
      </c>
      <c r="D43" s="20">
        <f t="shared" si="0"/>
        <v>9.6362353563458631E-4</v>
      </c>
    </row>
    <row r="44" spans="2:14">
      <c r="B44" s="22" t="s">
        <v>23</v>
      </c>
      <c r="C44" s="9">
        <f>[2]LUNA!J4</f>
        <v>4.0573561694922446</v>
      </c>
      <c r="D44" s="20">
        <f t="shared" si="0"/>
        <v>9.4222209187633265E-4</v>
      </c>
    </row>
    <row r="45" spans="2:14">
      <c r="B45" s="22" t="s">
        <v>36</v>
      </c>
      <c r="C45" s="9">
        <f>[2]AMP!$J$4</f>
        <v>3.7202632501578861</v>
      </c>
      <c r="D45" s="20">
        <f t="shared" si="0"/>
        <v>8.6394047637505735E-4</v>
      </c>
    </row>
    <row r="46" spans="2:14">
      <c r="B46" s="7" t="s">
        <v>25</v>
      </c>
      <c r="C46" s="1">
        <f>[2]POLIS!J4</f>
        <v>3.0890984578216454</v>
      </c>
      <c r="D46" s="20">
        <f t="shared" si="0"/>
        <v>7.17367834952708E-4</v>
      </c>
    </row>
    <row r="47" spans="2:14">
      <c r="B47" s="22" t="s">
        <v>40</v>
      </c>
      <c r="C47" s="9">
        <f>[2]SHPING!$J$4</f>
        <v>2.9187798807376391</v>
      </c>
      <c r="D47" s="20">
        <f t="shared" si="0"/>
        <v>6.7781549611882746E-4</v>
      </c>
    </row>
    <row r="48" spans="2:14">
      <c r="B48" s="22" t="s">
        <v>50</v>
      </c>
      <c r="C48" s="9">
        <f>[2]KAVA!$J$4</f>
        <v>2.4857915807501532</v>
      </c>
      <c r="D48" s="20">
        <f t="shared" si="0"/>
        <v>5.7726451544826889E-4</v>
      </c>
    </row>
    <row r="49" spans="2:4">
      <c r="B49" s="22" t="s">
        <v>62</v>
      </c>
      <c r="C49" s="10">
        <f>[2]SEI!$J$4</f>
        <v>2.0139233984871301</v>
      </c>
      <c r="D49" s="20">
        <f t="shared" si="0"/>
        <v>4.6768462962883199E-4</v>
      </c>
    </row>
    <row r="50" spans="2:4">
      <c r="B50" s="22" t="s">
        <v>65</v>
      </c>
      <c r="C50" s="10">
        <f>[2]DYDX!$J$4</f>
        <v>5.2248379608813629</v>
      </c>
      <c r="D50" s="20">
        <f t="shared" si="0"/>
        <v>1.2133412861884863E-3</v>
      </c>
    </row>
    <row r="51" spans="2:4">
      <c r="B51" s="22" t="s">
        <v>66</v>
      </c>
      <c r="C51" s="10">
        <f>[2]TIA!$J$4</f>
        <v>7.7685734591781177</v>
      </c>
      <c r="D51" s="20">
        <f t="shared" si="0"/>
        <v>1.8040618643834234E-3</v>
      </c>
    </row>
    <row r="52" spans="2:4">
      <c r="B52" s="7" t="s">
        <v>28</v>
      </c>
      <c r="C52" s="1">
        <f>[2]ATLAS!O47</f>
        <v>2.1154866957984666</v>
      </c>
      <c r="D52" s="20">
        <f t="shared" si="0"/>
        <v>4.9127023031385168E-4</v>
      </c>
    </row>
    <row r="53" spans="2:4">
      <c r="B53" s="22" t="s">
        <v>63</v>
      </c>
      <c r="C53" s="10">
        <f>[2]MEME!$J$4</f>
        <v>2.031022236080835</v>
      </c>
      <c r="D53" s="20">
        <f t="shared" si="0"/>
        <v>4.7165541795827028E-4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3.9403896243953571E-4</v>
      </c>
    </row>
    <row r="55" spans="2:4">
      <c r="B55" s="22" t="s">
        <v>43</v>
      </c>
      <c r="C55" s="9">
        <f>[2]TRX!$J$4</f>
        <v>0.99380076706661991</v>
      </c>
      <c r="D55" s="20">
        <f t="shared" si="0"/>
        <v>2.3078600905056788E-4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N12" sqref="N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2023-12-24T11:32:17Z</dcterms:modified>
</cp:coreProperties>
</file>