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6" l="1"/>
  <c r="T2"/>
  <c r="C25" i="2" l="1"/>
  <c r="C26" i="1" l="1"/>
  <c r="C4"/>
  <c r="C38"/>
  <c r="C30"/>
  <c r="Q2" l="1"/>
  <c r="C47" l="1"/>
  <c r="C43" l="1"/>
  <c r="C50" l="1"/>
  <c r="C40"/>
  <c r="C44" l="1"/>
  <c r="C23"/>
  <c r="C46"/>
  <c r="C41"/>
  <c r="C36"/>
  <c r="C45"/>
  <c r="C27"/>
  <c r="C18"/>
  <c r="C42" l="1"/>
  <c r="C17" l="1"/>
  <c r="C49" l="1"/>
  <c r="C25" l="1"/>
  <c r="C32" l="1"/>
  <c r="C37" l="1"/>
  <c r="C35"/>
  <c r="C29" l="1"/>
  <c r="C24" l="1"/>
  <c r="C19"/>
  <c r="C15"/>
  <c r="C20" l="1"/>
  <c r="C22" l="1"/>
  <c r="C21"/>
  <c r="C12" l="1"/>
  <c r="C13"/>
  <c r="C48" l="1"/>
  <c r="C34" l="1"/>
  <c r="C39" l="1"/>
  <c r="C33"/>
  <c r="C31"/>
  <c r="C28"/>
  <c r="C14" l="1"/>
  <c r="C7" s="1"/>
  <c r="D14" l="1"/>
  <c r="D45"/>
  <c r="D34"/>
  <c r="D29"/>
  <c r="D44"/>
  <c r="D46"/>
  <c r="M9"/>
  <c r="D16"/>
  <c r="D25"/>
  <c r="D41"/>
  <c r="D38"/>
  <c r="D23"/>
  <c r="D31"/>
  <c r="D30"/>
  <c r="N9"/>
  <c r="D28"/>
  <c r="D48"/>
  <c r="D40"/>
  <c r="D43"/>
  <c r="D27"/>
  <c r="D36"/>
  <c r="D49"/>
  <c r="D13"/>
  <c r="D7"/>
  <c r="E7" s="1"/>
  <c r="Q3"/>
  <c r="D24"/>
  <c r="D12"/>
  <c r="D32"/>
  <c r="D20"/>
  <c r="D35"/>
  <c r="D15"/>
  <c r="D33"/>
  <c r="D37"/>
  <c r="M8"/>
  <c r="D39"/>
  <c r="D50"/>
  <c r="D47"/>
  <c r="D42"/>
  <c r="N8"/>
  <c r="D21"/>
  <c r="D26"/>
  <c r="D18"/>
  <c r="D22"/>
  <c r="D17"/>
  <c r="D19"/>
  <c r="M10" l="1"/>
  <c r="N10"/>
  <c r="M11" l="1"/>
  <c r="N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<sst xmlns="http://schemas.openxmlformats.org/spreadsheetml/2006/main" count="97" uniqueCount="60">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</sst>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966.37970712375363</c:v>
                </c:pt>
                <c:pt idx="1">
                  <c:v>870.30816547134498</c:v>
                </c:pt>
                <c:pt idx="2">
                  <c:v>196.72335100354002</c:v>
                </c:pt>
                <c:pt idx="3">
                  <c:v>732.22777134179569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966.37970712375363</v>
          </cell>
        </row>
      </sheetData>
      <sheetData sheetId="1">
        <row r="4">
          <cell r="J4">
            <v>870.30816547134498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3.1244447932168067E-2</v>
          </cell>
        </row>
      </sheetData>
      <sheetData sheetId="4">
        <row r="46">
          <cell r="M46">
            <v>79.390000000000015</v>
          </cell>
          <cell r="O46">
            <v>0.76242160754891408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31.039079832080727</v>
          </cell>
        </row>
      </sheetData>
      <sheetData sheetId="8">
        <row r="4">
          <cell r="J4">
            <v>7.0509128543184145</v>
          </cell>
        </row>
      </sheetData>
      <sheetData sheetId="9">
        <row r="4">
          <cell r="J4">
            <v>17.274347180000003</v>
          </cell>
        </row>
      </sheetData>
      <sheetData sheetId="10">
        <row r="4">
          <cell r="J4">
            <v>11.555740724400001</v>
          </cell>
        </row>
      </sheetData>
      <sheetData sheetId="11">
        <row r="4">
          <cell r="J4">
            <v>37.004762571372481</v>
          </cell>
        </row>
      </sheetData>
      <sheetData sheetId="12">
        <row r="4">
          <cell r="J4">
            <v>1.3773508046824339</v>
          </cell>
        </row>
      </sheetData>
      <sheetData sheetId="13">
        <row r="4">
          <cell r="J4">
            <v>134.58757567748594</v>
          </cell>
        </row>
      </sheetData>
      <sheetData sheetId="14">
        <row r="4">
          <cell r="J4">
            <v>4.1740757445240293</v>
          </cell>
        </row>
      </sheetData>
      <sheetData sheetId="15">
        <row r="4">
          <cell r="J4">
            <v>30.751670456927446</v>
          </cell>
        </row>
      </sheetData>
      <sheetData sheetId="16">
        <row r="4">
          <cell r="J4">
            <v>4.3965098227586106</v>
          </cell>
        </row>
      </sheetData>
      <sheetData sheetId="17">
        <row r="4">
          <cell r="J4">
            <v>6.2947550572207946</v>
          </cell>
        </row>
      </sheetData>
      <sheetData sheetId="18">
        <row r="4">
          <cell r="J4">
            <v>9.4715126484025305</v>
          </cell>
        </row>
      </sheetData>
      <sheetData sheetId="19">
        <row r="4">
          <cell r="J4">
            <v>7.88388202206127</v>
          </cell>
        </row>
      </sheetData>
      <sheetData sheetId="20">
        <row r="4">
          <cell r="J4">
            <v>12.049398577453225</v>
          </cell>
        </row>
      </sheetData>
      <sheetData sheetId="21">
        <row r="4">
          <cell r="J4">
            <v>1.3262287833049862</v>
          </cell>
        </row>
      </sheetData>
      <sheetData sheetId="22">
        <row r="4">
          <cell r="J4">
            <v>28.586451085356842</v>
          </cell>
        </row>
      </sheetData>
      <sheetData sheetId="23">
        <row r="4">
          <cell r="J4">
            <v>37.158643498196248</v>
          </cell>
        </row>
      </sheetData>
      <sheetData sheetId="24">
        <row r="4">
          <cell r="J4">
            <v>25.943652850745231</v>
          </cell>
        </row>
      </sheetData>
      <sheetData sheetId="25">
        <row r="4">
          <cell r="J4">
            <v>28.683065062838246</v>
          </cell>
        </row>
      </sheetData>
      <sheetData sheetId="26">
        <row r="4">
          <cell r="J4">
            <v>3.4333722695696469</v>
          </cell>
        </row>
      </sheetData>
      <sheetData sheetId="27">
        <row r="4">
          <cell r="J4">
            <v>196.72335100354002</v>
          </cell>
        </row>
      </sheetData>
      <sheetData sheetId="28">
        <row r="4">
          <cell r="J4">
            <v>0.73323694068386236</v>
          </cell>
        </row>
      </sheetData>
      <sheetData sheetId="29">
        <row r="4">
          <cell r="J4">
            <v>9.4095623719999999</v>
          </cell>
        </row>
      </sheetData>
      <sheetData sheetId="30">
        <row r="4">
          <cell r="J4">
            <v>15.102548758029766</v>
          </cell>
        </row>
      </sheetData>
      <sheetData sheetId="31">
        <row r="4">
          <cell r="J4">
            <v>4.7835434462400004</v>
          </cell>
        </row>
      </sheetData>
      <sheetData sheetId="32">
        <row r="4">
          <cell r="J4">
            <v>2.6597097770717171</v>
          </cell>
        </row>
      </sheetData>
      <sheetData sheetId="33">
        <row r="4">
          <cell r="J4">
            <v>1.7709418570334126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P21" sqref="P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13.11+45.4</f>
        <v>58.51</v>
      </c>
      <c r="J2" t="s">
        <v>6</v>
      </c>
      <c r="K2" s="9">
        <v>19.149999999999999</v>
      </c>
      <c r="M2" t="s">
        <v>7</v>
      </c>
      <c r="N2" s="9">
        <f>23.33</f>
        <v>23.33</v>
      </c>
      <c r="P2" t="s">
        <v>8</v>
      </c>
      <c r="Q2" s="10">
        <f>N2+K2+H2</f>
        <v>100.99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3.622308755455899E-2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2788.0008805955449</v>
      </c>
      <c r="D7" s="20">
        <f>(C7*[1]Feuil1!$K$2-C4)/C4</f>
        <v>3.6474847005027212E-2</v>
      </c>
      <c r="E7" s="31">
        <f>C7-C7/(1+D7)</f>
        <v>98.113240146106818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966.37970712375363</v>
      </c>
    </row>
    <row r="9" spans="2:20">
      <c r="M9" s="17" t="str">
        <f>IF(C13&gt;C7*[2]Params!F8,B13,"Others")</f>
        <v>BTC</v>
      </c>
      <c r="N9" s="18">
        <f>IF(C13&gt;C7*0.1,C13,C7)</f>
        <v>870.30816547134498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196.72335100354002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732.22777134179569</v>
      </c>
    </row>
    <row r="12" spans="2:20">
      <c r="B12" s="7" t="s">
        <v>19</v>
      </c>
      <c r="C12" s="1">
        <f>[2]ETH!J4</f>
        <v>966.37970712375363</v>
      </c>
      <c r="D12" s="20">
        <f>C12/$C$7</f>
        <v>0.34662101932956535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870.30816547134498</v>
      </c>
      <c r="D13" s="20">
        <f t="shared" ref="D13:D50" si="0">C13/$C$7</f>
        <v>0.31216208414017377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196.72335100354002</v>
      </c>
      <c r="D14" s="20">
        <f t="shared" si="0"/>
        <v>7.0560720540919608E-2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134.58757567748594</v>
      </c>
      <c r="D15" s="20">
        <f t="shared" si="0"/>
        <v>4.8273864120421901E-2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58.51</v>
      </c>
      <c r="D16" s="20">
        <f t="shared" si="0"/>
        <v>2.0986363529233061E-2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2.8475600762020388E-2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2.4802718134446525E-2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37.158643498196248</v>
      </c>
      <c r="D19" s="20">
        <f>C19/$C$7</f>
        <v>1.3328060172728062E-2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37.004762571372481</v>
      </c>
      <c r="D20" s="20">
        <f t="shared" si="0"/>
        <v>1.327286617049701E-2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31.039079832080727</v>
      </c>
      <c r="D21" s="20">
        <f t="shared" si="0"/>
        <v>1.1133095419055416E-2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30.751670456927446</v>
      </c>
      <c r="D22" s="20">
        <f t="shared" si="0"/>
        <v>1.1030007440441907E-2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28.586451085356842</v>
      </c>
      <c r="D23" s="20">
        <f t="shared" si="0"/>
        <v>1.0253386677284869E-2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28.683065062838246</v>
      </c>
      <c r="D24" s="20">
        <f t="shared" si="0"/>
        <v>1.0288040173327082E-2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25.943652850745231</v>
      </c>
      <c r="D25" s="20">
        <f t="shared" si="0"/>
        <v>9.3054679542294138E-3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23.33</v>
      </c>
      <c r="D26" s="20">
        <f t="shared" si="0"/>
        <v>8.3680030958298967E-3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8.1300787329108889E-3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17.274347180000003</v>
      </c>
      <c r="D28" s="20">
        <f t="shared" si="0"/>
        <v>6.1959618808692879E-3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15.102548758029766</v>
      </c>
      <c r="D29" s="20">
        <f t="shared" si="0"/>
        <v>5.4169813442826852E-3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19.149999999999999</v>
      </c>
      <c r="D30" s="20">
        <f t="shared" si="0"/>
        <v>6.8687209294960357E-3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11.555740724400001</v>
      </c>
      <c r="D31" s="20">
        <f t="shared" si="0"/>
        <v>4.144812437050443E-3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9.4715126484025305</v>
      </c>
      <c r="D32" s="20">
        <f t="shared" si="0"/>
        <v>3.3972416272620835E-3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9.4095623719999999</v>
      </c>
      <c r="D33" s="20">
        <f t="shared" si="0"/>
        <v>3.3750213055851056E-3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12.049398577453225</v>
      </c>
      <c r="D34" s="20">
        <f t="shared" si="0"/>
        <v>4.3218776081876105E-3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7.88388202206127</v>
      </c>
      <c r="D35" s="20">
        <f t="shared" si="0"/>
        <v>2.8277903629561241E-3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7.0509128543184145</v>
      </c>
      <c r="D36" s="20">
        <f t="shared" si="0"/>
        <v>2.5290210284339182E-3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6.2947550572207946</v>
      </c>
      <c r="D37" s="20">
        <f t="shared" si="0"/>
        <v>2.2578023920409133E-3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1.9368716981346527E-3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4.7835434462400004</v>
      </c>
      <c r="D39" s="20">
        <f t="shared" si="0"/>
        <v>1.7157610958925477E-3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4.3965098227586106</v>
      </c>
      <c r="D40" s="20">
        <f t="shared" si="0"/>
        <v>1.5769398974578056E-3</v>
      </c>
    </row>
    <row r="41" spans="2:14">
      <c r="B41" s="22" t="s">
        <v>51</v>
      </c>
      <c r="C41" s="9">
        <f>[2]DOGE!$J$4</f>
        <v>4.1740757445240293</v>
      </c>
      <c r="D41" s="20">
        <f t="shared" si="0"/>
        <v>1.4971572547109113E-3</v>
      </c>
    </row>
    <row r="42" spans="2:14">
      <c r="B42" s="22" t="s">
        <v>56</v>
      </c>
      <c r="C42" s="9">
        <f>[2]SHIB!$J$4</f>
        <v>3.4333722695696469</v>
      </c>
      <c r="D42" s="20">
        <f t="shared" si="0"/>
        <v>1.2314817737203313E-3</v>
      </c>
    </row>
    <row r="43" spans="2:14">
      <c r="B43" s="22" t="s">
        <v>50</v>
      </c>
      <c r="C43" s="9">
        <f>[2]KAVA!$J$4</f>
        <v>2.6597097770717171</v>
      </c>
      <c r="D43" s="20">
        <f t="shared" si="0"/>
        <v>9.5398455415967318E-4</v>
      </c>
    </row>
    <row r="44" spans="2:14">
      <c r="B44" s="22" t="s">
        <v>40</v>
      </c>
      <c r="C44" s="9">
        <f>[2]SHPING!$J$4</f>
        <v>1.7709418570334126</v>
      </c>
      <c r="D44" s="20">
        <f t="shared" si="0"/>
        <v>6.352013262833409E-4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6.0860583359555751E-4</v>
      </c>
    </row>
    <row r="46" spans="2:14">
      <c r="B46" s="22" t="s">
        <v>23</v>
      </c>
      <c r="C46" s="9">
        <f>[2]LUNA!J4</f>
        <v>1.3262287833049862</v>
      </c>
      <c r="D46" s="20">
        <f t="shared" si="0"/>
        <v>4.7569166585833015E-4</v>
      </c>
    </row>
    <row r="47" spans="2:14">
      <c r="B47" s="22" t="s">
        <v>36</v>
      </c>
      <c r="C47" s="9">
        <f>[2]AMP!$J$4</f>
        <v>1.3773508046824339</v>
      </c>
      <c r="D47" s="20">
        <f t="shared" si="0"/>
        <v>4.9402810962822152E-4</v>
      </c>
    </row>
    <row r="48" spans="2:14">
      <c r="B48" s="7" t="s">
        <v>25</v>
      </c>
      <c r="C48" s="1">
        <f>[2]POLIS!J4</f>
        <v>3.1244447932168067E-2</v>
      </c>
      <c r="D48" s="20">
        <f t="shared" si="0"/>
        <v>1.1206756837714462E-5</v>
      </c>
    </row>
    <row r="49" spans="2:4">
      <c r="B49" s="7" t="s">
        <v>28</v>
      </c>
      <c r="C49" s="1">
        <f>[2]ATLAS!O46</f>
        <v>0.76242160754891408</v>
      </c>
      <c r="D49" s="20">
        <f t="shared" si="0"/>
        <v>2.7346533957552164E-4</v>
      </c>
    </row>
    <row r="50" spans="2:4">
      <c r="B50" s="22" t="s">
        <v>43</v>
      </c>
      <c r="C50" s="9">
        <f>[2]TRX!$J$4</f>
        <v>0.73323694068386236</v>
      </c>
      <c r="D50" s="20">
        <f t="shared" si="0"/>
        <v>2.6299738489581666E-4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2023-07-14T20:01:42Z</dcterms:modified>
</cp:coreProperties>
</file>