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2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<sst xmlns="http://schemas.openxmlformats.org/spreadsheetml/2006/main" count="107" uniqueCount="67">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</sst>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1368.6716066760489</c:v>
                </c:pt>
                <c:pt idx="1">
                  <c:v>1307.8185985912512</c:v>
                </c:pt>
                <c:pt idx="2">
                  <c:v>544.27</c:v>
                </c:pt>
                <c:pt idx="3">
                  <c:v>269.68055599051149</c:v>
                </c:pt>
                <c:pt idx="4">
                  <c:v>1026.3509863267229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1307.8185985912512</v>
          </cell>
        </row>
      </sheetData>
      <sheetData sheetId="1">
        <row r="4">
          <cell r="J4">
            <v>1368.6716066760489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2.5189121651365425</v>
          </cell>
        </row>
      </sheetData>
      <sheetData sheetId="4">
        <row r="47">
          <cell r="M47">
            <v>111.75</v>
          </cell>
          <cell r="O47">
            <v>2.3803403829128698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2.5788360374619321</v>
          </cell>
        </row>
      </sheetData>
      <sheetData sheetId="8">
        <row r="4">
          <cell r="J4">
            <v>39.098662160123332</v>
          </cell>
        </row>
      </sheetData>
      <sheetData sheetId="9">
        <row r="4">
          <cell r="J4">
            <v>9.9751577215178422</v>
          </cell>
        </row>
      </sheetData>
      <sheetData sheetId="10">
        <row r="4">
          <cell r="J4">
            <v>19.406271749741922</v>
          </cell>
        </row>
      </sheetData>
      <sheetData sheetId="11">
        <row r="4">
          <cell r="J4">
            <v>12.147061217837757</v>
          </cell>
        </row>
      </sheetData>
      <sheetData sheetId="12">
        <row r="4">
          <cell r="J4">
            <v>50.978972911305966</v>
          </cell>
        </row>
      </sheetData>
      <sheetData sheetId="13">
        <row r="4">
          <cell r="J4">
            <v>3.2524103297098814</v>
          </cell>
        </row>
      </sheetData>
      <sheetData sheetId="14">
        <row r="4">
          <cell r="J4">
            <v>216.98018156594452</v>
          </cell>
        </row>
      </sheetData>
      <sheetData sheetId="15">
        <row r="4">
          <cell r="J4">
            <v>4.9441186954397836</v>
          </cell>
        </row>
      </sheetData>
      <sheetData sheetId="16">
        <row r="4">
          <cell r="J4">
            <v>45.139571554350653</v>
          </cell>
        </row>
      </sheetData>
      <sheetData sheetId="17">
        <row r="4">
          <cell r="J4">
            <v>5.6788511169955669</v>
          </cell>
        </row>
      </sheetData>
      <sheetData sheetId="18">
        <row r="4">
          <cell r="J4">
            <v>4.5367867889151752</v>
          </cell>
        </row>
      </sheetData>
      <sheetData sheetId="19">
        <row r="4">
          <cell r="J4">
            <v>13.248969334377163</v>
          </cell>
        </row>
      </sheetData>
      <sheetData sheetId="20">
        <row r="4">
          <cell r="J4">
            <v>2.2163662175226153</v>
          </cell>
        </row>
      </sheetData>
      <sheetData sheetId="21">
        <row r="4">
          <cell r="J4">
            <v>14.989509288728962</v>
          </cell>
        </row>
      </sheetData>
      <sheetData sheetId="22">
        <row r="4">
          <cell r="J4">
            <v>8.2817990638691299</v>
          </cell>
        </row>
      </sheetData>
      <sheetData sheetId="23">
        <row r="4">
          <cell r="J4">
            <v>10.984795000068038</v>
          </cell>
        </row>
      </sheetData>
      <sheetData sheetId="24">
        <row r="4">
          <cell r="J4">
            <v>5.2662916257816237</v>
          </cell>
        </row>
      </sheetData>
      <sheetData sheetId="25">
        <row r="4">
          <cell r="J4">
            <v>15.608853749327199</v>
          </cell>
        </row>
      </sheetData>
      <sheetData sheetId="26">
        <row r="4">
          <cell r="J4">
            <v>47.70290996882192</v>
          </cell>
        </row>
      </sheetData>
      <sheetData sheetId="27">
        <row r="4">
          <cell r="J4">
            <v>1.498332660789329</v>
          </cell>
        </row>
      </sheetData>
      <sheetData sheetId="28">
        <row r="4">
          <cell r="J4">
            <v>41.861224276064355</v>
          </cell>
        </row>
      </sheetData>
      <sheetData sheetId="29">
        <row r="4">
          <cell r="J4">
            <v>35.251077363983747</v>
          </cell>
        </row>
      </sheetData>
      <sheetData sheetId="30">
        <row r="4">
          <cell r="J4">
            <v>2.8634101395434617</v>
          </cell>
        </row>
      </sheetData>
      <sheetData sheetId="31">
        <row r="4">
          <cell r="J4">
            <v>4.168180504915088</v>
          </cell>
        </row>
      </sheetData>
      <sheetData sheetId="32">
        <row r="4">
          <cell r="J4">
            <v>2.5168240436341223</v>
          </cell>
        </row>
      </sheetData>
      <sheetData sheetId="33">
        <row r="4">
          <cell r="J4">
            <v>269.68055599051149</v>
          </cell>
        </row>
      </sheetData>
      <sheetData sheetId="34">
        <row r="4">
          <cell r="J4">
            <v>0.9756076230443953</v>
          </cell>
        </row>
      </sheetData>
      <sheetData sheetId="35">
        <row r="4">
          <cell r="J4">
            <v>10.723834979562337</v>
          </cell>
        </row>
      </sheetData>
      <sheetData sheetId="36">
        <row r="4">
          <cell r="J4">
            <v>17.69327708540543</v>
          </cell>
        </row>
      </sheetData>
      <sheetData sheetId="37">
        <row r="4">
          <cell r="J4">
            <v>19.958999486606011</v>
          </cell>
        </row>
      </sheetData>
      <sheetData sheetId="38">
        <row r="4">
          <cell r="J4">
            <v>17.3477959172846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544.27</f>
        <v>544.27</v>
      </c>
      <c r="P2" t="s">
        <v>8</v>
      </c>
      <c r="Q2" s="10">
        <f>N2+K2+H2</f>
        <v>601.35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0.1331365344265843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4516.7917475845334</v>
      </c>
      <c r="D7" s="20">
        <f>(C7*[1]Feuil1!$K$2-C4)/C4</f>
        <v>0.58453372794985548</v>
      </c>
      <c r="E7" s="31">
        <f>C7-C7/(1+D7)</f>
        <v>1666.2422970350826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1368.6716066760489</v>
      </c>
    </row>
    <row r="9" spans="2:20">
      <c r="M9" s="17" t="str">
        <f>IF(C13&gt;C7*Params!F8,B13,"Others")</f>
        <v>ETH</v>
      </c>
      <c r="N9" s="18">
        <f>IF(C13&gt;C7*0.1,C13,C7)</f>
        <v>1307.8185985912512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544.27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269.68055599051149</v>
      </c>
    </row>
    <row r="12" spans="2:20">
      <c r="B12" s="7" t="s">
        <v>4</v>
      </c>
      <c r="C12" s="1">
        <f>[2]BTC!J4</f>
        <v>1368.6716066760489</v>
      </c>
      <c r="D12" s="20">
        <f>C12/$C$7</f>
        <v>0.30301853243687404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1026.3509863267229</v>
      </c>
    </row>
    <row r="13" spans="2:20">
      <c r="B13" s="7" t="s">
        <v>19</v>
      </c>
      <c r="C13" s="1">
        <f>[2]ETH!J4</f>
        <v>1307.8185985912512</v>
      </c>
      <c r="D13" s="20">
        <f t="shared" ref="D13:D55" si="0">C13/$C$7</f>
        <v>0.2895459148167811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544.27</v>
      </c>
      <c r="D14" s="20">
        <f t="shared" si="0"/>
        <v>0.12049924601705667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269.68055599051149</v>
      </c>
      <c r="D15" s="20">
        <f t="shared" si="0"/>
        <v>5.9706218719233595E-2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216.98018156594452</v>
      </c>
      <c r="D16" s="20">
        <f t="shared" si="0"/>
        <v>4.803856225649103E-2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2.4741012259367746E-2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1.9925647457208921E-2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1.38483249827602E-2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1.1224781400894361E-2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47.70290996882192</v>
      </c>
      <c r="D21" s="20">
        <f t="shared" si="0"/>
        <v>1.056123740801914E-2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50.978972911305966</v>
      </c>
      <c r="D22" s="20">
        <f t="shared" si="0"/>
        <v>1.1286544910680959E-2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45.139571554350653</v>
      </c>
      <c r="D23" s="20">
        <f t="shared" si="0"/>
        <v>9.9937243240160803E-3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41.861224276064355</v>
      </c>
      <c r="D24" s="20">
        <f t="shared" si="0"/>
        <v>9.2679110783557127E-3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39.098662160123332</v>
      </c>
      <c r="D25" s="20">
        <f t="shared" si="0"/>
        <v>8.6562906472348027E-3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35.251077363983747</v>
      </c>
      <c r="D26" s="20">
        <f t="shared" si="0"/>
        <v>7.804450444905975E-3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19.406271749741922</v>
      </c>
      <c r="D27" s="20">
        <f t="shared" si="0"/>
        <v>4.2964725482683387E-3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19.958999486606011</v>
      </c>
      <c r="D28" s="20">
        <f t="shared" si="0"/>
        <v>4.4188443040969472E-3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17.69327708540543</v>
      </c>
      <c r="D29" s="20">
        <f t="shared" si="0"/>
        <v>3.9172222396277956E-3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17.3477959172846</v>
      </c>
      <c r="D30" s="20">
        <f t="shared" si="0"/>
        <v>3.8407340623046802E-3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15.608853749327199</v>
      </c>
      <c r="D31" s="20">
        <f t="shared" si="0"/>
        <v>3.4557390780025274E-3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14.989509288728962</v>
      </c>
      <c r="D32" s="20">
        <f t="shared" si="0"/>
        <v>3.3186186404863529E-3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12.147061217837757</v>
      </c>
      <c r="D33" s="20">
        <f t="shared" si="0"/>
        <v>2.6893117718641115E-3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13.248969334377163</v>
      </c>
      <c r="D34" s="20">
        <f t="shared" si="0"/>
        <v>2.9332699125352367E-3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10.723834979562337</v>
      </c>
      <c r="D35" s="20">
        <f t="shared" si="0"/>
        <v>2.3742150576893817E-3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10.984795000068038</v>
      </c>
      <c r="D36" s="20">
        <f t="shared" si="0"/>
        <v>2.4319905840118556E-3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2.3246588700077076E-3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9.9751577215178422</v>
      </c>
      <c r="D38" s="20">
        <f t="shared" si="0"/>
        <v>2.208460845433555E-3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8.2817990638691299</v>
      </c>
      <c r="D39" s="20">
        <f t="shared" si="0"/>
        <v>1.8335578717566573E-3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1.4125070086332546E-3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5.6788511169955669</v>
      </c>
      <c r="D41" s="20">
        <f t="shared" si="0"/>
        <v>1.2572753924358973E-3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5.2662916257816237</v>
      </c>
      <c r="D42" s="20">
        <f t="shared" si="0"/>
        <v>1.1659363371352917E-3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4.9441186954397836</v>
      </c>
      <c r="D43" s="20">
        <f t="shared" si="0"/>
        <v>1.0946085123547647E-3</v>
      </c>
    </row>
    <row r="44" spans="2:14">
      <c r="B44" s="22" t="s">
        <v>37</v>
      </c>
      <c r="C44" s="9">
        <f>[2]GRT!$J$4</f>
        <v>4.5367867889151752</v>
      </c>
      <c r="D44" s="20">
        <f t="shared" si="0"/>
        <v>1.0044268238271854E-3</v>
      </c>
    </row>
    <row r="45" spans="2:14">
      <c r="B45" s="22" t="s">
        <v>56</v>
      </c>
      <c r="C45" s="9">
        <f>[2]SHIB!$J$4</f>
        <v>4.168180504915088</v>
      </c>
      <c r="D45" s="20">
        <f t="shared" si="0"/>
        <v>9.2281883643276805E-4</v>
      </c>
    </row>
    <row r="46" spans="2:14">
      <c r="B46" s="22" t="s">
        <v>36</v>
      </c>
      <c r="C46" s="9">
        <f>[2]AMP!$J$4</f>
        <v>3.2524103297098814</v>
      </c>
      <c r="D46" s="20">
        <f t="shared" si="0"/>
        <v>7.200709068442637E-4</v>
      </c>
    </row>
    <row r="47" spans="2:14">
      <c r="B47" s="22" t="s">
        <v>64</v>
      </c>
      <c r="C47" s="10">
        <f>[2]ACE!$J$4</f>
        <v>2.5788360374619321</v>
      </c>
      <c r="D47" s="20">
        <f t="shared" si="0"/>
        <v>5.7094419702680089E-4</v>
      </c>
    </row>
    <row r="48" spans="2:14">
      <c r="B48" s="22" t="s">
        <v>40</v>
      </c>
      <c r="C48" s="9">
        <f>[2]SHPING!$J$4</f>
        <v>2.5168240436341223</v>
      </c>
      <c r="D48" s="20">
        <f t="shared" si="0"/>
        <v>5.5721498450311694E-4</v>
      </c>
    </row>
    <row r="49" spans="2:4">
      <c r="B49" s="22" t="s">
        <v>62</v>
      </c>
      <c r="C49" s="10">
        <f>[2]SEI!$J$4</f>
        <v>2.8634101395434617</v>
      </c>
      <c r="D49" s="20">
        <f t="shared" si="0"/>
        <v>6.3394778851044915E-4</v>
      </c>
    </row>
    <row r="50" spans="2:4">
      <c r="B50" s="7" t="s">
        <v>25</v>
      </c>
      <c r="C50" s="1">
        <f>[2]POLIS!J4</f>
        <v>2.5189121651365425</v>
      </c>
      <c r="D50" s="20">
        <f t="shared" si="0"/>
        <v>5.5767728642428405E-4</v>
      </c>
    </row>
    <row r="51" spans="2:4">
      <c r="B51" s="22" t="s">
        <v>50</v>
      </c>
      <c r="C51" s="9">
        <f>[2]KAVA!$J$4</f>
        <v>2.2163662175226153</v>
      </c>
      <c r="D51" s="20">
        <f t="shared" si="0"/>
        <v>4.9069479873803618E-4</v>
      </c>
    </row>
    <row r="52" spans="2:4">
      <c r="B52" s="7" t="s">
        <v>28</v>
      </c>
      <c r="C52" s="1">
        <f>[2]ATLAS!O47</f>
        <v>2.3803403829128698</v>
      </c>
      <c r="D52" s="20">
        <f t="shared" si="0"/>
        <v>5.2699803664532814E-4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3.7566345645831525E-4</v>
      </c>
    </row>
    <row r="54" spans="2:4">
      <c r="B54" s="22" t="s">
        <v>63</v>
      </c>
      <c r="C54" s="10">
        <f>[2]MEME!$J$4</f>
        <v>1.498332660789329</v>
      </c>
      <c r="D54" s="20">
        <f t="shared" si="0"/>
        <v>3.3172498191677747E-4</v>
      </c>
    </row>
    <row r="55" spans="2:4">
      <c r="B55" s="22" t="s">
        <v>43</v>
      </c>
      <c r="C55" s="9">
        <f>[2]TRX!$J$4</f>
        <v>0.9756076230443953</v>
      </c>
      <c r="D55" s="20">
        <f t="shared" si="0"/>
        <v>2.1599570614831329E-4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2024-01-09T11:15:45Z</dcterms:modified>
</cp:coreProperties>
</file>