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3"/>
  <c r="C32" l="1"/>
  <c r="C17" l="1"/>
  <c r="C51" l="1"/>
  <c r="C7" s="1"/>
  <c r="D39" s="1"/>
  <c r="N8" l="1"/>
  <c r="D53"/>
  <c r="D25"/>
  <c r="D36"/>
  <c r="D14"/>
  <c r="D49"/>
  <c r="D7"/>
  <c r="E7" s="1"/>
  <c r="D31"/>
  <c r="D50"/>
  <c r="D15"/>
  <c r="M9"/>
  <c r="D48"/>
  <c r="D30"/>
  <c r="D45"/>
  <c r="D21"/>
  <c r="D27"/>
  <c r="D43"/>
  <c r="D52"/>
  <c r="D38"/>
  <c r="D19"/>
  <c r="D18"/>
  <c r="D40"/>
  <c r="D26"/>
  <c r="D17"/>
  <c r="D34"/>
  <c r="D13"/>
  <c r="M8"/>
  <c r="D44"/>
  <c r="D35"/>
  <c r="D23"/>
  <c r="D32"/>
  <c r="D42"/>
  <c r="D12"/>
  <c r="D55"/>
  <c r="D28"/>
  <c r="D41"/>
  <c r="D47"/>
  <c r="D22"/>
  <c r="D37"/>
  <c r="D46"/>
  <c r="D33"/>
  <c r="D29"/>
  <c r="N9"/>
  <c r="D54"/>
  <c r="D24"/>
  <c r="D20"/>
  <c r="D16"/>
  <c r="Q3"/>
  <c r="D51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N33" l="1"/>
  <c r="M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<sst xmlns="http://schemas.openxmlformats.org/spreadsheetml/2006/main" count="107" uniqueCount="67">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</sst>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1388.8428436616707</c:v>
                </c:pt>
                <c:pt idx="1">
                  <c:v>1299.6113144393514</c:v>
                </c:pt>
                <c:pt idx="2">
                  <c:v>548.72</c:v>
                </c:pt>
                <c:pt idx="3">
                  <c:v>243.45839880718347</c:v>
                </c:pt>
                <c:pt idx="4">
                  <c:v>1025.9358692160417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1388.8428436616707</v>
          </cell>
        </row>
      </sheetData>
      <sheetData sheetId="1">
        <row r="4">
          <cell r="J4">
            <v>1299.6113144393514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2.2787745346114727</v>
          </cell>
        </row>
      </sheetData>
      <sheetData sheetId="4">
        <row r="47">
          <cell r="M47">
            <v>126.25</v>
          </cell>
          <cell r="O47">
            <v>1.0011963384908746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2.661375966437348</v>
          </cell>
        </row>
      </sheetData>
      <sheetData sheetId="8">
        <row r="4">
          <cell r="J4">
            <v>40.247369266256484</v>
          </cell>
        </row>
      </sheetData>
      <sheetData sheetId="9">
        <row r="4">
          <cell r="J4">
            <v>9.4208699684129389</v>
          </cell>
        </row>
      </sheetData>
      <sheetData sheetId="10">
        <row r="4">
          <cell r="J4">
            <v>19.960679463075248</v>
          </cell>
        </row>
      </sheetData>
      <sheetData sheetId="11">
        <row r="4">
          <cell r="J4">
            <v>12.26131072344441</v>
          </cell>
        </row>
      </sheetData>
      <sheetData sheetId="12">
        <row r="4">
          <cell r="J4">
            <v>49.629151712991352</v>
          </cell>
        </row>
      </sheetData>
      <sheetData sheetId="13">
        <row r="4">
          <cell r="J4">
            <v>3.184933557798316</v>
          </cell>
        </row>
      </sheetData>
      <sheetData sheetId="14">
        <row r="4">
          <cell r="J4">
            <v>214.30643590516837</v>
          </cell>
        </row>
      </sheetData>
      <sheetData sheetId="15">
        <row r="4">
          <cell r="J4">
            <v>4.9044245713162242</v>
          </cell>
        </row>
      </sheetData>
      <sheetData sheetId="16">
        <row r="4">
          <cell r="J4">
            <v>46.652773410747209</v>
          </cell>
        </row>
      </sheetData>
      <sheetData sheetId="17">
        <row r="4">
          <cell r="J4">
            <v>5.6112915489673272</v>
          </cell>
        </row>
      </sheetData>
      <sheetData sheetId="18">
        <row r="4">
          <cell r="J4">
            <v>4.5911034504242751</v>
          </cell>
        </row>
      </sheetData>
      <sheetData sheetId="19">
        <row r="4">
          <cell r="J4">
            <v>12.766664978763966</v>
          </cell>
        </row>
      </sheetData>
      <sheetData sheetId="20">
        <row r="4">
          <cell r="J4">
            <v>2.247731989568186</v>
          </cell>
        </row>
      </sheetData>
      <sheetData sheetId="21">
        <row r="4">
          <cell r="J4">
            <v>12.147047942048413</v>
          </cell>
        </row>
      </sheetData>
      <sheetData sheetId="22">
        <row r="4">
          <cell r="J4">
            <v>8.3276887005524696</v>
          </cell>
        </row>
      </sheetData>
      <sheetData sheetId="23">
        <row r="4">
          <cell r="J4">
            <v>11.721644547950349</v>
          </cell>
        </row>
      </sheetData>
      <sheetData sheetId="24">
        <row r="4">
          <cell r="J4">
            <v>5.1589125777872988</v>
          </cell>
        </row>
      </sheetData>
      <sheetData sheetId="25">
        <row r="4">
          <cell r="J4">
            <v>15.272946995964777</v>
          </cell>
        </row>
      </sheetData>
      <sheetData sheetId="26">
        <row r="4">
          <cell r="J4">
            <v>50.56434327566631</v>
          </cell>
        </row>
      </sheetData>
      <sheetData sheetId="27">
        <row r="4">
          <cell r="J4">
            <v>1.6181707763769728</v>
          </cell>
        </row>
      </sheetData>
      <sheetData sheetId="28">
        <row r="4">
          <cell r="J4">
            <v>42.421020699319442</v>
          </cell>
        </row>
      </sheetData>
      <sheetData sheetId="29">
        <row r="4">
          <cell r="J4">
            <v>33.733340513244471</v>
          </cell>
        </row>
      </sheetData>
      <sheetData sheetId="30">
        <row r="4">
          <cell r="J4">
            <v>2.6665299035307264</v>
          </cell>
        </row>
      </sheetData>
      <sheetData sheetId="31">
        <row r="4">
          <cell r="J4">
            <v>4.3114205350030081</v>
          </cell>
        </row>
      </sheetData>
      <sheetData sheetId="32">
        <row r="4">
          <cell r="J4">
            <v>2.5597041613225624</v>
          </cell>
        </row>
      </sheetData>
      <sheetData sheetId="33">
        <row r="4">
          <cell r="J4">
            <v>243.45839880718347</v>
          </cell>
        </row>
      </sheetData>
      <sheetData sheetId="34">
        <row r="4">
          <cell r="J4">
            <v>1.0521894113334584</v>
          </cell>
        </row>
      </sheetData>
      <sheetData sheetId="35">
        <row r="4">
          <cell r="J4">
            <v>11.405933370160962</v>
          </cell>
        </row>
      </sheetData>
      <sheetData sheetId="36">
        <row r="4">
          <cell r="J4">
            <v>17.800862508197213</v>
          </cell>
        </row>
      </sheetData>
      <sheetData sheetId="37">
        <row r="4">
          <cell r="J4">
            <v>21.33316252009255</v>
          </cell>
        </row>
      </sheetData>
      <sheetData sheetId="38">
        <row r="4">
          <cell r="J4">
            <v>17.871403124350152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548.72</f>
        <v>548.72</v>
      </c>
      <c r="P2" t="s">
        <v>8</v>
      </c>
      <c r="Q2" s="10">
        <f>N2+K2+H2</f>
        <v>605.80000000000007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0.13442600726713072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4506.5684261242486</v>
      </c>
      <c r="D7" s="20">
        <f>(C7*[1]Feuil1!$K$2-C4)/C4</f>
        <v>0.58094728904127457</v>
      </c>
      <c r="E7" s="31">
        <f>C7-C7/(1+D7)</f>
        <v>1656.0189755747979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1388.8428436616707</v>
      </c>
    </row>
    <row r="9" spans="2:20">
      <c r="M9" s="17" t="str">
        <f>IF(C13&gt;C7*Params!F8,B13,"Others")</f>
        <v>BTC</v>
      </c>
      <c r="N9" s="18">
        <f>IF(C13&gt;C7*0.1,C13,C7)</f>
        <v>1299.6113144393514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548.72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243.45839880718347</v>
      </c>
    </row>
    <row r="12" spans="2:20">
      <c r="B12" s="7" t="s">
        <v>19</v>
      </c>
      <c r="C12" s="1">
        <f>[2]ETH!J4</f>
        <v>1388.8428436616707</v>
      </c>
      <c r="D12" s="20">
        <f>C12/$C$7</f>
        <v>0.30818190524094785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1025.9358692160417</v>
      </c>
    </row>
    <row r="13" spans="2:20">
      <c r="B13" s="7" t="s">
        <v>4</v>
      </c>
      <c r="C13" s="1">
        <f>[2]BTC!J4</f>
        <v>1299.6113144393514</v>
      </c>
      <c r="D13" s="20">
        <f t="shared" ref="D13:D55" si="0">C13/$C$7</f>
        <v>0.28838157807736797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548.72</v>
      </c>
      <c r="D14" s="20">
        <f t="shared" si="0"/>
        <v>0.12176005068936936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243.45839880718347</v>
      </c>
      <c r="D15" s="20">
        <f t="shared" si="0"/>
        <v>5.4023011699073045E-2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214.30643590516837</v>
      </c>
      <c r="D16" s="20">
        <f t="shared" si="0"/>
        <v>4.7554239865270784E-2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126.25</v>
      </c>
      <c r="D17" s="20">
        <f t="shared" si="0"/>
        <v>2.8014663944330227E-2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1.7234103495785989E-2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1.3879740433408757E-2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1.1250245243386475E-2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50.56434327566631</v>
      </c>
      <c r="D21" s="20">
        <f t="shared" si="0"/>
        <v>1.1220143243037984E-2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49.629151712991352</v>
      </c>
      <c r="D22" s="20">
        <f t="shared" si="0"/>
        <v>1.1012625798666404E-2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46.652773410747209</v>
      </c>
      <c r="D23" s="20">
        <f t="shared" si="0"/>
        <v>1.0352172429093606E-2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42.421020699319442</v>
      </c>
      <c r="D24" s="20">
        <f t="shared" si="0"/>
        <v>9.4131535767676081E-3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40.247369266256484</v>
      </c>
      <c r="D25" s="20">
        <f t="shared" si="0"/>
        <v>8.9308239575250688E-3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33.733340513244471</v>
      </c>
      <c r="D26" s="20">
        <f t="shared" si="0"/>
        <v>7.4853718669164668E-3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19.960679463075248</v>
      </c>
      <c r="D27" s="20">
        <f t="shared" si="0"/>
        <v>4.4292414040280944E-3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21.33316252009255</v>
      </c>
      <c r="D28" s="20">
        <f t="shared" si="0"/>
        <v>4.7337930999617715E-3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17.800862508197213</v>
      </c>
      <c r="D29" s="20">
        <f t="shared" si="0"/>
        <v>3.9499816323673043E-3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17.871403124350152</v>
      </c>
      <c r="D30" s="20">
        <f t="shared" si="0"/>
        <v>3.9656344771669128E-3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15.272946995964777</v>
      </c>
      <c r="D31" s="20">
        <f t="shared" si="0"/>
        <v>3.3890414061902656E-3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12.147047942048413</v>
      </c>
      <c r="D32" s="20">
        <f t="shared" si="0"/>
        <v>2.6954096317794406E-3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12.766664978763966</v>
      </c>
      <c r="D33" s="20">
        <f t="shared" si="0"/>
        <v>2.8329016163954239E-3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12.26131072344441</v>
      </c>
      <c r="D34" s="20">
        <f t="shared" si="0"/>
        <v>2.7207643519549123E-3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11.721644547950349</v>
      </c>
      <c r="D35" s="20">
        <f t="shared" si="0"/>
        <v>2.6010133297878781E-3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11.405933370160962</v>
      </c>
      <c r="D36" s="20">
        <f t="shared" si="0"/>
        <v>2.5309575472196536E-3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1.9970849544473034E-3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9.4208699684129389</v>
      </c>
      <c r="D38" s="20">
        <f t="shared" si="0"/>
        <v>2.0904752968579914E-3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8.3276887005524696</v>
      </c>
      <c r="D39" s="20">
        <f t="shared" si="0"/>
        <v>1.8479002010215722E-3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1.415711334374866E-3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5.6112915489673272</v>
      </c>
      <c r="D41" s="20">
        <f t="shared" si="0"/>
        <v>1.2451362141622168E-3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5.1589125777872988</v>
      </c>
      <c r="D42" s="20">
        <f t="shared" si="0"/>
        <v>1.1447540767119963E-3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4.9044245713162242</v>
      </c>
      <c r="D43" s="20">
        <f t="shared" si="0"/>
        <v>1.0882836135108107E-3</v>
      </c>
    </row>
    <row r="44" spans="2:14">
      <c r="B44" s="22" t="s">
        <v>37</v>
      </c>
      <c r="C44" s="9">
        <f>[2]GRT!$J$4</f>
        <v>4.5911034504242751</v>
      </c>
      <c r="D44" s="20">
        <f t="shared" si="0"/>
        <v>1.0187581805726023E-3</v>
      </c>
    </row>
    <row r="45" spans="2:14">
      <c r="B45" s="22" t="s">
        <v>56</v>
      </c>
      <c r="C45" s="9">
        <f>[2]SHIB!$J$4</f>
        <v>4.3114205350030081</v>
      </c>
      <c r="D45" s="20">
        <f t="shared" si="0"/>
        <v>9.566970091944056E-4</v>
      </c>
    </row>
    <row r="46" spans="2:14">
      <c r="B46" s="22" t="s">
        <v>36</v>
      </c>
      <c r="C46" s="9">
        <f>[2]AMP!$J$4</f>
        <v>3.184933557798316</v>
      </c>
      <c r="D46" s="20">
        <f t="shared" si="0"/>
        <v>7.0673143213259299E-4</v>
      </c>
    </row>
    <row r="47" spans="2:14">
      <c r="B47" s="22" t="s">
        <v>62</v>
      </c>
      <c r="C47" s="10">
        <f>[2]SEI!$J$4</f>
        <v>2.6665299035307264</v>
      </c>
      <c r="D47" s="20">
        <f t="shared" si="0"/>
        <v>5.9169852788055913E-4</v>
      </c>
    </row>
    <row r="48" spans="2:14">
      <c r="B48" s="22" t="s">
        <v>40</v>
      </c>
      <c r="C48" s="9">
        <f>[2]SHPING!$J$4</f>
        <v>2.5597041613225624</v>
      </c>
      <c r="D48" s="20">
        <f t="shared" si="0"/>
        <v>5.6799407426816025E-4</v>
      </c>
    </row>
    <row r="49" spans="2:4">
      <c r="B49" s="7" t="s">
        <v>25</v>
      </c>
      <c r="C49" s="1">
        <f>[2]POLIS!J4</f>
        <v>2.2787745346114727</v>
      </c>
      <c r="D49" s="20">
        <f t="shared" si="0"/>
        <v>5.0565625973891413E-4</v>
      </c>
    </row>
    <row r="50" spans="2:4">
      <c r="B50" s="22" t="s">
        <v>64</v>
      </c>
      <c r="C50" s="10">
        <f>[2]ACE!$J$4</f>
        <v>2.661375966437348</v>
      </c>
      <c r="D50" s="20">
        <f t="shared" si="0"/>
        <v>5.905548778555198E-4</v>
      </c>
    </row>
    <row r="51" spans="2:4">
      <c r="B51" s="7" t="s">
        <v>28</v>
      </c>
      <c r="C51" s="1">
        <f>[2]ATLAS!O47</f>
        <v>1.0011963384908746</v>
      </c>
      <c r="D51" s="20">
        <f t="shared" si="0"/>
        <v>2.2216379378309502E-4</v>
      </c>
    </row>
    <row r="52" spans="2:4">
      <c r="B52" s="22" t="s">
        <v>50</v>
      </c>
      <c r="C52" s="9">
        <f>[2]KAVA!$J$4</f>
        <v>2.247731989568186</v>
      </c>
      <c r="D52" s="20">
        <f t="shared" si="0"/>
        <v>4.9876797088850295E-4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3.7651566326249729E-4</v>
      </c>
    </row>
    <row r="54" spans="2:4">
      <c r="B54" s="22" t="s">
        <v>63</v>
      </c>
      <c r="C54" s="10">
        <f>[2]MEME!$J$4</f>
        <v>1.6181707763769728</v>
      </c>
      <c r="D54" s="20">
        <f t="shared" si="0"/>
        <v>3.5906939013652931E-4</v>
      </c>
    </row>
    <row r="55" spans="2:4">
      <c r="B55" s="22" t="s">
        <v>43</v>
      </c>
      <c r="C55" s="9">
        <f>[2]TRX!$J$4</f>
        <v>1.0521894113334584</v>
      </c>
      <c r="D55" s="20">
        <f t="shared" si="0"/>
        <v>2.3347907140031275E-4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2024-01-13T18:15:31Z</dcterms:modified>
</cp:coreProperties>
</file>