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0" l="1"/>
  <c r="C41" l="1"/>
  <c r="C19"/>
  <c r="C35"/>
  <c r="C15"/>
  <c r="C18"/>
  <c r="C32"/>
  <c r="C33" l="1"/>
  <c r="C50"/>
  <c r="C22"/>
  <c r="C24"/>
  <c r="C37"/>
  <c r="C42"/>
  <c r="C47"/>
  <c r="C23"/>
  <c r="C14" l="1"/>
  <c r="C34"/>
  <c r="C39"/>
  <c r="C36"/>
  <c r="C20" l="1"/>
  <c r="C48" l="1"/>
  <c r="C31" l="1"/>
  <c r="C26" l="1"/>
  <c r="C27"/>
  <c r="C21" l="1"/>
  <c r="C13"/>
  <c r="C12" l="1"/>
  <c r="C16" l="1"/>
  <c r="C7" l="1"/>
  <c r="D16" s="1"/>
  <c r="D38" l="1"/>
  <c r="D31"/>
  <c r="D18"/>
  <c r="N9"/>
  <c r="D46"/>
  <c r="D21"/>
  <c r="D7"/>
  <c r="E7" s="1"/>
  <c r="M8"/>
  <c r="D26"/>
  <c r="D19"/>
  <c r="D22"/>
  <c r="D27"/>
  <c r="D40"/>
  <c r="D13"/>
  <c r="D34"/>
  <c r="D39"/>
  <c r="D41"/>
  <c r="D43"/>
  <c r="D36"/>
  <c r="D32"/>
  <c r="D24"/>
  <c r="D44"/>
  <c r="D23"/>
  <c r="D28"/>
  <c r="D30"/>
  <c r="D48"/>
  <c r="D47"/>
  <c r="D15"/>
  <c r="D17"/>
  <c r="D33"/>
  <c r="N8"/>
  <c r="Q3"/>
  <c r="D37"/>
  <c r="D50"/>
  <c r="D12"/>
  <c r="D14"/>
  <c r="D42"/>
  <c r="D45"/>
  <c r="D49"/>
  <c r="D25"/>
  <c r="D20"/>
  <c r="M9"/>
  <c r="D29"/>
  <c r="D35"/>
  <c r="N10" l="1"/>
  <c r="M10"/>
  <c r="N11" l="1"/>
  <c r="M11"/>
  <c r="N12" l="1"/>
  <c r="M12"/>
  <c r="M13" l="1"/>
  <c r="N13"/>
  <c r="M14" l="1"/>
  <c r="N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M26" l="1"/>
  <c r="N26"/>
  <c r="N27" l="1"/>
  <c r="M27"/>
  <c r="N28" l="1"/>
  <c r="M28"/>
  <c r="N29" l="1"/>
  <c r="M29"/>
  <c r="N30" l="1"/>
  <c r="M30"/>
  <c r="M31" l="1"/>
  <c r="N31"/>
  <c r="M32" l="1"/>
  <c r="N32"/>
  <c r="M33" l="1"/>
  <c r="N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<sst xmlns="http://schemas.openxmlformats.org/spreadsheetml/2006/main" count="97" uniqueCount="60">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</sst>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847.41444309791495</c:v>
                </c:pt>
                <c:pt idx="1">
                  <c:v>760.07914712931347</c:v>
                </c:pt>
                <c:pt idx="2">
                  <c:v>162.00671753853743</c:v>
                </c:pt>
                <c:pt idx="3">
                  <c:v>592.391116549662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847.41444309791495</v>
          </cell>
        </row>
      </sheetData>
      <sheetData sheetId="1">
        <row r="4">
          <cell r="J4">
            <v>760.07914712931347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0.72516015142415824</v>
          </cell>
        </row>
      </sheetData>
      <sheetData sheetId="4">
        <row r="46">
          <cell r="M46">
            <v>70.349999999999994</v>
          </cell>
          <cell r="O46">
            <v>1.0439303559160873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26.404781817565738</v>
          </cell>
        </row>
      </sheetData>
      <sheetData sheetId="8">
        <row r="4">
          <cell r="J4">
            <v>5.9368350306993296</v>
          </cell>
        </row>
      </sheetData>
      <sheetData sheetId="9">
        <row r="4">
          <cell r="J4">
            <v>13.46618263122406</v>
          </cell>
        </row>
      </sheetData>
      <sheetData sheetId="10">
        <row r="4">
          <cell r="J4">
            <v>8.7063213806957389</v>
          </cell>
        </row>
      </sheetData>
      <sheetData sheetId="11">
        <row r="4">
          <cell r="J4">
            <v>27.601414238560078</v>
          </cell>
        </row>
      </sheetData>
      <sheetData sheetId="12">
        <row r="4">
          <cell r="J4">
            <v>1.8252174653536055</v>
          </cell>
        </row>
      </sheetData>
      <sheetData sheetId="13">
        <row r="4">
          <cell r="J4">
            <v>128.60567516692964</v>
          </cell>
        </row>
      </sheetData>
      <sheetData sheetId="14">
        <row r="4">
          <cell r="J4">
            <v>3.8431577456868298</v>
          </cell>
        </row>
      </sheetData>
      <sheetData sheetId="15">
        <row r="4">
          <cell r="J4">
            <v>27.023666224044685</v>
          </cell>
        </row>
      </sheetData>
      <sheetData sheetId="16">
        <row r="4">
          <cell r="J4">
            <v>3.087343116018499</v>
          </cell>
        </row>
      </sheetData>
      <sheetData sheetId="17">
        <row r="4">
          <cell r="J4">
            <v>5.9338898259296098</v>
          </cell>
        </row>
      </sheetData>
      <sheetData sheetId="18">
        <row r="4">
          <cell r="J4">
            <v>7.3123785679714652</v>
          </cell>
        </row>
      </sheetData>
      <sheetData sheetId="19">
        <row r="4">
          <cell r="J4">
            <v>7.3319620426756611</v>
          </cell>
        </row>
      </sheetData>
      <sheetData sheetId="20">
        <row r="4">
          <cell r="J4">
            <v>10.612622151138027</v>
          </cell>
        </row>
      </sheetData>
      <sheetData sheetId="21">
        <row r="4">
          <cell r="J4">
            <v>1.0577447335990797</v>
          </cell>
        </row>
      </sheetData>
      <sheetData sheetId="22">
        <row r="4">
          <cell r="J4">
            <v>20.795341994496667</v>
          </cell>
        </row>
      </sheetData>
      <sheetData sheetId="23">
        <row r="4">
          <cell r="J4">
            <v>27.435519609349608</v>
          </cell>
        </row>
      </sheetData>
      <sheetData sheetId="24">
        <row r="4">
          <cell r="J4">
            <v>21.1146506791852</v>
          </cell>
        </row>
      </sheetData>
      <sheetData sheetId="25">
        <row r="4">
          <cell r="J4">
            <v>24.292254752983489</v>
          </cell>
        </row>
      </sheetData>
      <sheetData sheetId="26">
        <row r="4">
          <cell r="J4">
            <v>3.5240201952632813</v>
          </cell>
        </row>
      </sheetData>
      <sheetData sheetId="27">
        <row r="4">
          <cell r="J4">
            <v>162.00671753853743</v>
          </cell>
        </row>
      </sheetData>
      <sheetData sheetId="28">
        <row r="4">
          <cell r="J4">
            <v>0.71685611703986152</v>
          </cell>
        </row>
      </sheetData>
      <sheetData sheetId="29">
        <row r="4">
          <cell r="J4">
            <v>7.869149946894777</v>
          </cell>
        </row>
      </sheetData>
      <sheetData sheetId="30">
        <row r="4">
          <cell r="J4">
            <v>17.555312743631585</v>
          </cell>
        </row>
      </sheetData>
      <sheetData sheetId="31">
        <row r="4">
          <cell r="J4">
            <v>3.6234574069314678</v>
          </cell>
        </row>
      </sheetData>
      <sheetData sheetId="32">
        <row r="4">
          <cell r="J4">
            <v>1.9845023102370865</v>
          </cell>
        </row>
      </sheetData>
      <sheetData sheetId="33">
        <row r="4">
          <cell r="J4">
            <v>1.1605212093666937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C16" sqref="C1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16.47</v>
      </c>
      <c r="M2" t="s">
        <v>7</v>
      </c>
      <c r="N2" s="9">
        <f>15.33-2.69</f>
        <v>12.64</v>
      </c>
      <c r="P2" t="s">
        <v>8</v>
      </c>
      <c r="Q2" s="10">
        <f>N2+K2+H2</f>
        <v>42.65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1.7902589146537376E-2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2382.336970976577</v>
      </c>
      <c r="D7" s="20">
        <f>(C7*[1]Feuil1!$K$2-C4)/C4</f>
        <v>-9.4433315125862477E-2</v>
      </c>
      <c r="E7" s="31">
        <f>C7-C7/(1+D7)</f>
        <v>-248.43225979265344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847.41444309791495</v>
      </c>
    </row>
    <row r="9" spans="2:20">
      <c r="M9" s="17" t="str">
        <f>IF(C13&gt;C7*[2]Params!F8,B13,"Others")</f>
        <v>BTC</v>
      </c>
      <c r="N9" s="18">
        <f>IF(C13&gt;C7*0.1,C13,C7)</f>
        <v>760.07914712931347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162.00671753853743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592.391116549662</v>
      </c>
    </row>
    <row r="12" spans="2:20">
      <c r="B12" s="7" t="s">
        <v>19</v>
      </c>
      <c r="C12" s="1">
        <f>[2]ETH!J4</f>
        <v>847.41444309791495</v>
      </c>
      <c r="D12" s="20">
        <f>C12/$C$7</f>
        <v>0.35570721246480069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760.07914712931347</v>
      </c>
      <c r="D13" s="20">
        <f t="shared" ref="D13:D50" si="0">C13/$C$7</f>
        <v>0.31904770668010862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162.00671753853743</v>
      </c>
      <c r="D14" s="20">
        <f t="shared" si="0"/>
        <v>6.800327557025948E-2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128.60567516692964</v>
      </c>
      <c r="D15" s="20">
        <f t="shared" si="0"/>
        <v>5.3982990959591706E-2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2.9529827584030586E-2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2.9026120503705972E-2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27.601414238560078</v>
      </c>
      <c r="D18" s="20">
        <f>C18/$C$7</f>
        <v>1.1585856482446141E-2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27.435519609349608</v>
      </c>
      <c r="D19" s="20">
        <f>C19/$C$7</f>
        <v>1.1516221233011856E-2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27.023666224044685</v>
      </c>
      <c r="D20" s="20">
        <f t="shared" si="0"/>
        <v>1.134334334448373E-2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26.404781817565738</v>
      </c>
      <c r="D21" s="20">
        <f t="shared" si="0"/>
        <v>1.1083562963278778E-2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24.292254752983489</v>
      </c>
      <c r="D22" s="20">
        <f t="shared" si="0"/>
        <v>1.0196817263439231E-2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20.795341994496667</v>
      </c>
      <c r="D23" s="20">
        <f t="shared" si="0"/>
        <v>8.7289675003331523E-3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21.1146506791852</v>
      </c>
      <c r="D24" s="20">
        <f t="shared" si="0"/>
        <v>8.8629992047387814E-3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5.4568267035166682E-3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17.555312743631585</v>
      </c>
      <c r="D26" s="20">
        <f t="shared" si="0"/>
        <v>7.3689461052334846E-3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13.46618263122406</v>
      </c>
      <c r="D27" s="20">
        <f t="shared" si="0"/>
        <v>5.6525096135766001E-3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6.9133796774553478E-3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5.3057145794192838E-3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5.6834948896627453E-3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10.612622151138027</v>
      </c>
      <c r="D31" s="20">
        <f t="shared" si="0"/>
        <v>4.4547107652817301E-3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8.7063213806957389</v>
      </c>
      <c r="D32" s="20">
        <f t="shared" si="0"/>
        <v>3.6545297691983553E-3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7.869149946894777</v>
      </c>
      <c r="D33" s="20">
        <f t="shared" si="0"/>
        <v>3.3031221203224763E-3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7.3319620426756611</v>
      </c>
      <c r="D34" s="20">
        <f t="shared" si="0"/>
        <v>3.0776343279725511E-3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7.3123785679714652</v>
      </c>
      <c r="D35" s="20">
        <f t="shared" si="0"/>
        <v>3.0694140489176667E-3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5.9368350306993296</v>
      </c>
      <c r="D36" s="20">
        <f t="shared" si="0"/>
        <v>2.4920215330687156E-3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5.9338898259296098</v>
      </c>
      <c r="D37" s="20">
        <f t="shared" si="0"/>
        <v>2.4907852659891206E-3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2.2666818614607703E-3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3.8431577456868298</v>
      </c>
      <c r="D39" s="20">
        <f t="shared" si="0"/>
        <v>1.6131881394223703E-3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3.6234574069314678</v>
      </c>
      <c r="D40" s="20">
        <f t="shared" si="0"/>
        <v>1.5209676259383767E-3</v>
      </c>
    </row>
    <row r="41" spans="2:14">
      <c r="B41" s="22" t="s">
        <v>56</v>
      </c>
      <c r="C41" s="9">
        <f>[2]SHIB!$J$4</f>
        <v>3.5240201952632813</v>
      </c>
      <c r="D41" s="20">
        <f t="shared" si="0"/>
        <v>1.4792282696342075E-3</v>
      </c>
    </row>
    <row r="42" spans="2:14">
      <c r="B42" s="22" t="s">
        <v>33</v>
      </c>
      <c r="C42" s="1">
        <f>[2]EGLD!$J$4</f>
        <v>3.087343116018499</v>
      </c>
      <c r="D42" s="20">
        <f t="shared" si="0"/>
        <v>1.2959304891083157E-3</v>
      </c>
    </row>
    <row r="43" spans="2:14">
      <c r="B43" s="22" t="s">
        <v>50</v>
      </c>
      <c r="C43" s="9">
        <f>[2]KAVA!$J$4</f>
        <v>1.9845023102370865</v>
      </c>
      <c r="D43" s="20">
        <f t="shared" si="0"/>
        <v>8.33006553822481E-4</v>
      </c>
    </row>
    <row r="44" spans="2:14">
      <c r="B44" s="22" t="s">
        <v>36</v>
      </c>
      <c r="C44" s="9">
        <f>[2]AMP!$J$4</f>
        <v>1.8252174653536055</v>
      </c>
      <c r="D44" s="20">
        <f t="shared" si="0"/>
        <v>7.6614580035896647E-4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7.1223912514124463E-4</v>
      </c>
    </row>
    <row r="46" spans="2:14">
      <c r="B46" s="22" t="s">
        <v>40</v>
      </c>
      <c r="C46" s="9">
        <f>[2]SHPING!$J$4</f>
        <v>1.1605212093666937</v>
      </c>
      <c r="D46" s="20">
        <f t="shared" si="0"/>
        <v>4.8713562502074098E-4</v>
      </c>
    </row>
    <row r="47" spans="2:14">
      <c r="B47" s="22" t="s">
        <v>23</v>
      </c>
      <c r="C47" s="9">
        <f>[2]LUNA!J4</f>
        <v>1.0577447335990797</v>
      </c>
      <c r="D47" s="20">
        <f t="shared" si="0"/>
        <v>4.4399459290827561E-4</v>
      </c>
    </row>
    <row r="48" spans="2:14">
      <c r="B48" s="7" t="s">
        <v>28</v>
      </c>
      <c r="C48" s="1">
        <f>[2]ATLAS!O46</f>
        <v>1.0439303559160873</v>
      </c>
      <c r="D48" s="20">
        <f t="shared" si="0"/>
        <v>4.3819592636727423E-4</v>
      </c>
    </row>
    <row r="49" spans="2:4">
      <c r="B49" s="7" t="s">
        <v>25</v>
      </c>
      <c r="C49" s="1">
        <f>[2]POLIS!J4</f>
        <v>0.72516015142415824</v>
      </c>
      <c r="D49" s="20">
        <f t="shared" si="0"/>
        <v>3.0439025220134903E-4</v>
      </c>
    </row>
    <row r="50" spans="2:4">
      <c r="B50" s="22" t="s">
        <v>43</v>
      </c>
      <c r="C50" s="9">
        <f>[2]TRX!$J$4</f>
        <v>0.71685611703986152</v>
      </c>
      <c r="D50" s="20">
        <f t="shared" si="0"/>
        <v>3.0090458477249129E-4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2023-08-28T12:19:07Z</dcterms:modified>
</cp:coreProperties>
</file>