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H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T2" i="1"/>
  <c r="C27" i="2"/>
  <c r="Q2" i="1" l="1"/>
  <c r="C30"/>
  <c r="C38" l="1"/>
  <c r="C14"/>
  <c r="C4"/>
  <c r="C39"/>
  <c r="C22"/>
  <c r="C48" l="1"/>
  <c r="C42" l="1"/>
  <c r="C25" l="1"/>
  <c r="C37" l="1"/>
  <c r="C34" l="1"/>
  <c r="C55"/>
  <c r="C45"/>
  <c r="C31"/>
  <c r="C16"/>
  <c r="C46"/>
  <c r="C21"/>
  <c r="C32"/>
  <c r="C54"/>
  <c r="C18"/>
  <c r="C51"/>
  <c r="C19"/>
  <c r="C12"/>
  <c r="C35" l="1"/>
  <c r="C27"/>
  <c r="C33"/>
  <c r="C40"/>
  <c r="C50"/>
  <c r="C53"/>
  <c r="C24"/>
  <c r="C49"/>
  <c r="C44"/>
  <c r="C28"/>
  <c r="C15" l="1"/>
  <c r="C41"/>
  <c r="C23"/>
  <c r="C29"/>
  <c r="C43"/>
  <c r="C26"/>
  <c r="C20"/>
  <c r="C36"/>
  <c r="C47" l="1"/>
  <c r="C17"/>
  <c r="C13"/>
  <c r="C52" l="1"/>
  <c r="C7" l="1"/>
  <c r="Q3" l="1"/>
  <c r="D48"/>
  <c r="D22"/>
  <c r="D14"/>
  <c r="D7"/>
  <c r="E7" s="1"/>
  <c r="D42"/>
  <c r="D38"/>
  <c r="D25"/>
  <c r="D39"/>
  <c r="D30"/>
  <c r="D37"/>
  <c r="D54"/>
  <c r="M8"/>
  <c r="D12"/>
  <c r="D19"/>
  <c r="D34"/>
  <c r="D51"/>
  <c r="D45"/>
  <c r="D46"/>
  <c r="N8"/>
  <c r="D31"/>
  <c r="D55"/>
  <c r="D32"/>
  <c r="D16"/>
  <c r="D18"/>
  <c r="D21"/>
  <c r="D44"/>
  <c r="D24"/>
  <c r="D33"/>
  <c r="D28"/>
  <c r="D50"/>
  <c r="D49"/>
  <c r="D40"/>
  <c r="D27"/>
  <c r="D35"/>
  <c r="D53"/>
  <c r="D29"/>
  <c r="D41"/>
  <c r="D15"/>
  <c r="D36"/>
  <c r="D26"/>
  <c r="D43"/>
  <c r="D23"/>
  <c r="D20"/>
  <c r="N9"/>
  <c r="D47"/>
  <c r="M9"/>
  <c r="D13"/>
  <c r="D17"/>
  <c r="D52"/>
  <c r="M10" l="1"/>
  <c r="N10"/>
  <c r="M11" l="1"/>
  <c r="N11"/>
  <c r="M12" l="1"/>
  <c r="N12"/>
  <c r="M13" l="1"/>
  <c r="N13"/>
  <c r="M14" l="1"/>
  <c r="N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N35" l="1"/>
  <c r="M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<sst xmlns="http://schemas.openxmlformats.org/spreadsheetml/2006/main" count="107" uniqueCount="67">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</sst>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1270.5716698326783</c:v>
                </c:pt>
                <c:pt idx="1">
                  <c:v>1279.7907106331022</c:v>
                </c:pt>
                <c:pt idx="2">
                  <c:v>541.92999999999995</c:v>
                </c:pt>
                <c:pt idx="3">
                  <c:v>252.37216679484212</c:v>
                </c:pt>
                <c:pt idx="4">
                  <c:v>219.26667013819559</c:v>
                </c:pt>
                <c:pt idx="5">
                  <c:v>796.93270391690908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1270.5716698326783</v>
          </cell>
        </row>
      </sheetData>
      <sheetData sheetId="1">
        <row r="4">
          <cell r="J4">
            <v>1279.7907106331022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2.4427540992510428</v>
          </cell>
        </row>
      </sheetData>
      <sheetData sheetId="4">
        <row r="47">
          <cell r="M47">
            <v>111.75</v>
          </cell>
          <cell r="O47">
            <v>2.1219334764668076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2.4621743903583129</v>
          </cell>
        </row>
      </sheetData>
      <sheetData sheetId="8">
        <row r="4">
          <cell r="J4">
            <v>38.278262908899087</v>
          </cell>
        </row>
      </sheetData>
      <sheetData sheetId="9">
        <row r="4">
          <cell r="J4">
            <v>9.4371658414068857</v>
          </cell>
        </row>
      </sheetData>
      <sheetData sheetId="10">
        <row r="4">
          <cell r="J4">
            <v>19.398055219222645</v>
          </cell>
        </row>
      </sheetData>
      <sheetData sheetId="11">
        <row r="4">
          <cell r="J4">
            <v>12.10664085755862</v>
          </cell>
        </row>
      </sheetData>
      <sheetData sheetId="12">
        <row r="4">
          <cell r="J4">
            <v>48.33200885679765</v>
          </cell>
        </row>
      </sheetData>
      <sheetData sheetId="13">
        <row r="4">
          <cell r="J4">
            <v>2.9775617252315367</v>
          </cell>
        </row>
      </sheetData>
      <sheetData sheetId="14">
        <row r="4">
          <cell r="J4">
            <v>219.26667013819559</v>
          </cell>
        </row>
      </sheetData>
      <sheetData sheetId="15">
        <row r="4">
          <cell r="J4">
            <v>4.9482105987710892</v>
          </cell>
        </row>
      </sheetData>
      <sheetData sheetId="16">
        <row r="4">
          <cell r="J4">
            <v>44.006547564491619</v>
          </cell>
        </row>
      </sheetData>
      <sheetData sheetId="17">
        <row r="4">
          <cell r="J4">
            <v>5.6123258659734923</v>
          </cell>
        </row>
      </sheetData>
      <sheetData sheetId="18">
        <row r="4">
          <cell r="J4">
            <v>4.6388225629016713</v>
          </cell>
        </row>
      </sheetData>
      <sheetData sheetId="19">
        <row r="4">
          <cell r="J4">
            <v>12.059377219744192</v>
          </cell>
        </row>
      </sheetData>
      <sheetData sheetId="20">
        <row r="4">
          <cell r="J4">
            <v>2.228444120962437</v>
          </cell>
        </row>
      </sheetData>
      <sheetData sheetId="21">
        <row r="4">
          <cell r="J4">
            <v>15.651069125994558</v>
          </cell>
        </row>
      </sheetData>
      <sheetData sheetId="22">
        <row r="4">
          <cell r="J4">
            <v>7.9833262085443577</v>
          </cell>
        </row>
      </sheetData>
      <sheetData sheetId="23">
        <row r="4">
          <cell r="J4">
            <v>10.632087462396843</v>
          </cell>
        </row>
      </sheetData>
      <sheetData sheetId="24">
        <row r="4">
          <cell r="J4">
            <v>5.1648233747495498</v>
          </cell>
        </row>
      </sheetData>
      <sheetData sheetId="25">
        <row r="4">
          <cell r="J4">
            <v>15.146750433435749</v>
          </cell>
        </row>
      </sheetData>
      <sheetData sheetId="26">
        <row r="4">
          <cell r="J4">
            <v>47.878546538198947</v>
          </cell>
        </row>
      </sheetData>
      <sheetData sheetId="27">
        <row r="4">
          <cell r="J4">
            <v>1.5589987120305355</v>
          </cell>
        </row>
      </sheetData>
      <sheetData sheetId="28">
        <row r="4">
          <cell r="J4">
            <v>39.615829334142482</v>
          </cell>
        </row>
      </sheetData>
      <sheetData sheetId="29">
        <row r="4">
          <cell r="J4">
            <v>33.376454417205764</v>
          </cell>
        </row>
      </sheetData>
      <sheetData sheetId="30">
        <row r="4">
          <cell r="J4">
            <v>2.5669653303264339</v>
          </cell>
        </row>
      </sheetData>
      <sheetData sheetId="31">
        <row r="4">
          <cell r="J4">
            <v>4.195483614393865</v>
          </cell>
        </row>
      </sheetData>
      <sheetData sheetId="32">
        <row r="4">
          <cell r="J4">
            <v>2.7155921266866985</v>
          </cell>
        </row>
      </sheetData>
      <sheetData sheetId="33">
        <row r="4">
          <cell r="J4">
            <v>252.37216679484212</v>
          </cell>
        </row>
      </sheetData>
      <sheetData sheetId="34">
        <row r="4">
          <cell r="J4">
            <v>0.96568316523892206</v>
          </cell>
        </row>
      </sheetData>
      <sheetData sheetId="35">
        <row r="4">
          <cell r="J4">
            <v>10.85758868379426</v>
          </cell>
        </row>
      </sheetData>
      <sheetData sheetId="36">
        <row r="4">
          <cell r="J4">
            <v>17.555082391652078</v>
          </cell>
        </row>
      </sheetData>
      <sheetData sheetId="37">
        <row r="4">
          <cell r="J4">
            <v>19.235658090028995</v>
          </cell>
        </row>
      </sheetData>
      <sheetData sheetId="38">
        <row r="4">
          <cell r="J4">
            <v>17.205686000052214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541.93</f>
        <v>541.92999999999995</v>
      </c>
      <c r="P2" t="s">
        <v>8</v>
      </c>
      <c r="Q2" s="10">
        <f>N2+K2+H2</f>
        <v>599.01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0.13736039711582457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4360.8639213157257</v>
      </c>
      <c r="D7" s="20">
        <f>(C7*[1]Feuil1!$K$2-C4)/C4</f>
        <v>0.52983275574298783</v>
      </c>
      <c r="E7" s="31">
        <f>C7-C7/(1+D7)</f>
        <v>1510.314470766275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1270.5716698326783</v>
      </c>
    </row>
    <row r="9" spans="2:20">
      <c r="M9" s="17" t="str">
        <f>IF(C13&gt;C7*Params!F8,B13,"Others")</f>
        <v>BTC</v>
      </c>
      <c r="N9" s="18">
        <f>IF(C13&gt;C7*0.1,C13,C7)</f>
        <v>1279.7907106331022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541.92999999999995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252.37216679484212</v>
      </c>
    </row>
    <row r="12" spans="2:20">
      <c r="B12" s="7" t="s">
        <v>19</v>
      </c>
      <c r="C12" s="1">
        <f>[2]ETH!J4</f>
        <v>1270.5716698326783</v>
      </c>
      <c r="D12" s="20">
        <f>C12/$C$7</f>
        <v>0.29135778890558256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219.26667013819559</v>
      </c>
    </row>
    <row r="13" spans="2:20">
      <c r="B13" s="7" t="s">
        <v>4</v>
      </c>
      <c r="C13" s="1">
        <f>[2]BTC!J4</f>
        <v>1279.7907106331022</v>
      </c>
      <c r="D13" s="20">
        <f t="shared" ref="D13:D55" si="0">C13/$C$7</f>
        <v>0.29347182891388496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796.93270391690908</v>
      </c>
      <c r="Q13" s="23"/>
    </row>
    <row r="14" spans="2:20">
      <c r="B14" s="7" t="s">
        <v>59</v>
      </c>
      <c r="C14" s="1">
        <f>$N$2</f>
        <v>541.92999999999995</v>
      </c>
      <c r="D14" s="20">
        <f t="shared" si="0"/>
        <v>0.12427124757346088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252.37216679484212</v>
      </c>
      <c r="D15" s="20">
        <f t="shared" si="0"/>
        <v>5.787205731443653E-2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219.26667013819559</v>
      </c>
      <c r="D16" s="20">
        <f t="shared" si="0"/>
        <v>5.0280557727662406E-2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2.5625656295710248E-2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2.0638112452921003E-2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1.4343488154780096E-2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47.878546538198947</v>
      </c>
      <c r="D20" s="20">
        <f t="shared" si="0"/>
        <v>1.0979142528197349E-2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48.33200885679765</v>
      </c>
      <c r="D21" s="20">
        <f t="shared" si="0"/>
        <v>1.1083127042912932E-2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1.1626136681812166E-2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38.278262908899087</v>
      </c>
      <c r="D23" s="20">
        <f t="shared" si="0"/>
        <v>8.7776788268481599E-3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39.615829334142482</v>
      </c>
      <c r="D24" s="20">
        <f t="shared" si="0"/>
        <v>9.084399341263991E-3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33.376454417205764</v>
      </c>
      <c r="D25" s="20">
        <f t="shared" si="0"/>
        <v>7.6536335504676055E-3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44.006547564491619</v>
      </c>
      <c r="D26" s="20">
        <f t="shared" si="0"/>
        <v>1.0091245303342166E-2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19.398055219222645</v>
      </c>
      <c r="D27" s="20">
        <f t="shared" si="0"/>
        <v>4.4482138331365349E-3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17.555082391652078</v>
      </c>
      <c r="D28" s="20">
        <f t="shared" si="0"/>
        <v>4.0255973835467669E-3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15.146750433435749</v>
      </c>
      <c r="D29" s="20">
        <f t="shared" si="0"/>
        <v>3.4733370971286328E-3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1.4630128605515112E-3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12.059377219744192</v>
      </c>
      <c r="D31" s="20">
        <f t="shared" si="0"/>
        <v>2.7653642574808276E-3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12.10664085755862</v>
      </c>
      <c r="D32" s="20">
        <f t="shared" si="0"/>
        <v>2.7762023938380309E-3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15.651069125994558</v>
      </c>
      <c r="D33" s="20">
        <f t="shared" si="0"/>
        <v>3.5889836070079526E-3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10.85758868379426</v>
      </c>
      <c r="D34" s="20">
        <f t="shared" si="0"/>
        <v>2.4897792913745388E-3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10.632087462396843</v>
      </c>
      <c r="D35" s="20">
        <f t="shared" si="0"/>
        <v>2.4380690739804175E-3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9.4371658414068857</v>
      </c>
      <c r="D36" s="20">
        <f t="shared" si="0"/>
        <v>2.1640587763535573E-3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19.235658090028995</v>
      </c>
      <c r="D37" s="20">
        <f t="shared" si="0"/>
        <v>4.4109741640884232E-3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17.205686000052214</v>
      </c>
      <c r="D38" s="20">
        <f t="shared" si="0"/>
        <v>3.9454764722080685E-3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2.4077797861741172E-3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7.9833262085443577</v>
      </c>
      <c r="D40" s="20">
        <f t="shared" si="0"/>
        <v>1.8306753782254437E-3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4.9482105987710892</v>
      </c>
      <c r="D41" s="20">
        <f t="shared" si="0"/>
        <v>1.1346858530908146E-3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4.6388225629016713</v>
      </c>
      <c r="D42" s="20">
        <f t="shared" si="0"/>
        <v>1.0637393522479101E-3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5.6123258659734923</v>
      </c>
      <c r="D43" s="20">
        <f t="shared" si="0"/>
        <v>1.2869756927155354E-3</v>
      </c>
    </row>
    <row r="44" spans="2:14">
      <c r="B44" s="22" t="s">
        <v>56</v>
      </c>
      <c r="C44" s="9">
        <f>[2]SHIB!$J$4</f>
        <v>4.195483614393865</v>
      </c>
      <c r="D44" s="20">
        <f t="shared" si="0"/>
        <v>9.6207625142497835E-4</v>
      </c>
    </row>
    <row r="45" spans="2:14">
      <c r="B45" s="22" t="s">
        <v>23</v>
      </c>
      <c r="C45" s="9">
        <f>[2]LUNA!J4</f>
        <v>5.1648233747495498</v>
      </c>
      <c r="D45" s="20">
        <f t="shared" si="0"/>
        <v>1.1843578400839575E-3</v>
      </c>
    </row>
    <row r="46" spans="2:14">
      <c r="B46" s="22" t="s">
        <v>36</v>
      </c>
      <c r="C46" s="9">
        <f>[2]AMP!$J$4</f>
        <v>2.9775617252315367</v>
      </c>
      <c r="D46" s="20">
        <f t="shared" si="0"/>
        <v>6.8279170800935479E-4</v>
      </c>
    </row>
    <row r="47" spans="2:14">
      <c r="B47" s="22" t="s">
        <v>64</v>
      </c>
      <c r="C47" s="10">
        <f>[2]ACE!$J$4</f>
        <v>2.4621743903583129</v>
      </c>
      <c r="D47" s="20">
        <f t="shared" si="0"/>
        <v>5.6460702163241196E-4</v>
      </c>
    </row>
    <row r="48" spans="2:14">
      <c r="B48" s="22" t="s">
        <v>40</v>
      </c>
      <c r="C48" s="9">
        <f>[2]SHPING!$J$4</f>
        <v>2.7155921266866985</v>
      </c>
      <c r="D48" s="20">
        <f t="shared" si="0"/>
        <v>6.2271884096474432E-4</v>
      </c>
    </row>
    <row r="49" spans="2:4">
      <c r="B49" s="22" t="s">
        <v>62</v>
      </c>
      <c r="C49" s="10">
        <f>[2]SEI!$J$4</f>
        <v>2.5669653303264339</v>
      </c>
      <c r="D49" s="20">
        <f t="shared" si="0"/>
        <v>5.8863687944473841E-4</v>
      </c>
    </row>
    <row r="50" spans="2:4">
      <c r="B50" s="22" t="s">
        <v>50</v>
      </c>
      <c r="C50" s="9">
        <f>[2]KAVA!$J$4</f>
        <v>2.228444120962437</v>
      </c>
      <c r="D50" s="20">
        <f t="shared" si="0"/>
        <v>5.1100978181637194E-4</v>
      </c>
    </row>
    <row r="51" spans="2:4">
      <c r="B51" s="7" t="s">
        <v>25</v>
      </c>
      <c r="C51" s="1">
        <f>[2]POLIS!J4</f>
        <v>2.4427540992510428</v>
      </c>
      <c r="D51" s="20">
        <f t="shared" si="0"/>
        <v>5.6015370883529751E-4</v>
      </c>
    </row>
    <row r="52" spans="2:4">
      <c r="B52" s="7" t="s">
        <v>28</v>
      </c>
      <c r="C52" s="1">
        <f>[2]ATLAS!O47</f>
        <v>2.1219334764668076</v>
      </c>
      <c r="D52" s="20">
        <f t="shared" si="0"/>
        <v>4.8658557449932869E-4</v>
      </c>
    </row>
    <row r="53" spans="2:4">
      <c r="B53" s="22" t="s">
        <v>63</v>
      </c>
      <c r="C53" s="10">
        <f>[2]MEME!$J$4</f>
        <v>1.5589987120305355</v>
      </c>
      <c r="D53" s="20">
        <f t="shared" si="0"/>
        <v>3.5749767480939111E-4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3.8909574584662952E-4</v>
      </c>
    </row>
    <row r="55" spans="2:4">
      <c r="B55" s="22" t="s">
        <v>43</v>
      </c>
      <c r="C55" s="9">
        <f>[2]TRX!$J$4</f>
        <v>0.96568316523892206</v>
      </c>
      <c r="D55" s="20">
        <f t="shared" si="0"/>
        <v>2.2144308620103965E-4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G24" sqref="G24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2024-01-06T12:30:39Z</dcterms:modified>
</cp:coreProperties>
</file>