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53645696"/>
        <axId val="53647616"/>
      </lineChart>
      <dateAx>
        <axId val="536456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3647616"/>
        <crosses val="autoZero"/>
        <lblOffset val="100"/>
      </dateAx>
      <valAx>
        <axId val="536476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36456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2236.94283300397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0.00658812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0.2320234929755154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0.56479586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1.748601536778114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0.57992333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11.98375278366566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0.02652107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I23" sqref="I2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46.38352544299496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0.01601149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0.003893532050967789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284.2551039369732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0.00232123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0.09253439285637989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0.27751361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9.160022681069105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0.07305381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71.31165536823096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0.00294549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M41" sqref="M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0.1900862259127677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42624.0924131158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0.00035049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9.269471572462459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0.00227302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0.8659259413037229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2.606728521295953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0.01766635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34" sqref="P3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15.28542566339196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0.00236531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72.29113759269893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0.0011605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0.9540887150697915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0.05605695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0.0001560079151795692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4865.4885069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H28" sqref="H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0.8807207918440929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0.31968488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6"/>
    <col width="9.140625" customWidth="1" style="14" min="107" max="16384"/>
  </cols>
  <sheetData>
    <row r="1"/>
    <row r="2"/>
    <row r="3">
      <c r="I3" t="inlineStr">
        <is>
          <t>Actual Price :</t>
        </is>
      </c>
      <c r="J3" s="77" t="n">
        <v>0.03040084534622869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0.04868231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1.142540111801389</v>
      </c>
      <c r="M3" t="inlineStr">
        <is>
          <t>Objectif :</t>
        </is>
      </c>
      <c r="N3" s="58">
        <f>(INDEX(N5:N31,MATCH(MAX(O6:O7),O5:O31,0))/0.9)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0.33701998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4.584325268667339</v>
      </c>
      <c r="M3" t="inlineStr">
        <is>
          <t>Objectif :</t>
        </is>
      </c>
      <c r="N3" s="58">
        <f>(INDEX(N5:N31,MATCH(MAX(O6:O8,O14:O15),O5:O31,0))/0.9)</f>
        <v/>
      </c>
      <c r="O3" s="56">
        <f>(MAX(O6:O8,O14:O16)*0.85)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0.10064989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V41" sqref="V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27"/>
    <col width="9.140625" customWidth="1" style="14" min="12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0.4757010581297066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0.07500395999999999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1.069289066601806e-05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258.68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0.004880734475090956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9"/>
  <sheetViews>
    <sheetView tabSelected="1" workbookViewId="0">
      <selection activeCell="K15" sqref="K1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114.7097413422112</v>
      </c>
      <c r="M3" t="inlineStr">
        <is>
          <t>Objectif :</t>
        </is>
      </c>
      <c r="N3" s="58">
        <f>(INDEX(N5:N26,MATCH(MAX(O6:O9,O23:O26,O14:O17),O5:O26,0))/0.9)</f>
        <v/>
      </c>
      <c r="O3" s="56">
        <f>(MAX(O14:O17,O23:O26,O6:O9)*0.85)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(B45*J3)</f>
        <v/>
      </c>
      <c r="K4" s="4">
        <f>(J4/D45-1)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B19+B22+B39-N25-N26</f>
        <v/>
      </c>
      <c r="S15" s="55">
        <f>(T15/R15)</f>
        <v/>
      </c>
      <c r="T15" s="55">
        <f>(D19+12.6*B22+20.2393*B39-20.2393*N25-21.316*N26)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0.06287739000000001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-B43</f>
        <v/>
      </c>
      <c r="O26" s="55">
        <f>P26/N26</f>
        <v/>
      </c>
      <c r="P26" s="55">
        <f>-D43</f>
        <v/>
      </c>
      <c r="Q26" t="inlineStr">
        <is>
          <t>Done</t>
        </is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>
        <f>B43-B43</f>
        <v/>
      </c>
      <c r="S30" s="55" t="n">
        <v>0</v>
      </c>
      <c r="T30" s="55">
        <f>-P26+N26*21.316</f>
        <v/>
      </c>
      <c r="U30" t="inlineStr">
        <is>
          <t>DCA2 4/5</t>
        </is>
      </c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C44" s="55" t="n"/>
      <c r="D44" s="55" t="n"/>
      <c r="E44" s="55" t="n"/>
      <c r="S44" s="55" t="n"/>
      <c r="T44" s="55" t="n"/>
    </row>
    <row r="45">
      <c r="B45" s="58">
        <f>(SUM(B5:B44))</f>
        <v/>
      </c>
      <c r="C45" s="55" t="n"/>
      <c r="D45" s="55">
        <f>(SUM(D5:D44))</f>
        <v/>
      </c>
      <c r="E45" s="55" t="n"/>
      <c r="F45" t="inlineStr">
        <is>
          <t>Moy</t>
        </is>
      </c>
      <c r="G45" s="55">
        <f>(D45/B45)</f>
        <v/>
      </c>
      <c r="R45" s="58">
        <f>(SUM(R5:R36))</f>
        <v/>
      </c>
      <c r="S45" s="55" t="n"/>
      <c r="T45" s="55">
        <f>(SUM(T5:T36))</f>
        <v/>
      </c>
      <c r="V45" t="inlineStr">
        <is>
          <t>Moy</t>
        </is>
      </c>
      <c r="W45" s="55">
        <f>(T45/R45)</f>
        <v/>
      </c>
    </row>
    <row r="46">
      <c r="M46" s="58" t="n"/>
      <c r="S46" s="55" t="n"/>
      <c r="T46" s="55" t="n"/>
    </row>
    <row r="47"/>
    <row r="48"/>
    <row r="49">
      <c r="N49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5 W45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0.1046189057116572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0.24828623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6.858384831981158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0.00259868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25" sqref="O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0.6224395874232015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0.8040347799999999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90"/>
    <col width="9.140625" customWidth="1" style="14" min="91" max="16384"/>
  </cols>
  <sheetData>
    <row r="1"/>
    <row r="2"/>
    <row r="3">
      <c r="I3" t="inlineStr">
        <is>
          <t>Actual Price :</t>
        </is>
      </c>
      <c r="J3" s="77" t="n">
        <v>13.46985182905824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0.7751638199999999</v>
      </c>
      <c r="C5" s="55">
        <f>(D5/B5)</f>
        <v/>
      </c>
      <c r="D5" s="55" t="n">
        <v>9.9976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0.00016065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90"/>
    <col width="9.140625" customWidth="1" style="14" min="91" max="16384"/>
  </cols>
  <sheetData>
    <row r="1"/>
    <row r="2"/>
    <row r="3">
      <c r="I3" t="inlineStr">
        <is>
          <t>Actual Price :</t>
        </is>
      </c>
      <c r="J3" s="77" t="n">
        <v>3.030967349412561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2.64513983</v>
      </c>
      <c r="C5" s="55">
        <f>(D5/B5)</f>
        <v/>
      </c>
      <c r="D5" s="55" t="n">
        <v>7.9972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2.87e-05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0.5151981085344453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0.006515462598881095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97"/>
    <col width="9.140625" customWidth="1" style="14" min="9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13.25856668879408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9.609999999999999e-06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10" sqref="B10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0.6104660387747549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0.72808977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2023-12-26T10:55:36Z</dcterms:modified>
  <cp:lastModifiedBy>Tiko</cp:lastModifiedBy>
</cp:coreProperties>
</file>