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<sst xmlns="http://schemas.openxmlformats.org/spreadsheetml/2006/main" count="107" uniqueCount="67">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</sst>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1305.3922657486619</c:v>
                </c:pt>
                <c:pt idx="1">
                  <c:v>1238.0241673681337</c:v>
                </c:pt>
                <c:pt idx="2">
                  <c:v>556.71</c:v>
                </c:pt>
                <c:pt idx="3">
                  <c:v>273.85423842403537</c:v>
                </c:pt>
                <c:pt idx="4">
                  <c:v>226.50605164002067</c:v>
                </c:pt>
                <c:pt idx="5">
                  <c:v>823.97794304403067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1305.3922657486619</v>
          </cell>
        </row>
      </sheetData>
      <sheetData sheetId="1">
        <row r="4">
          <cell r="J4">
            <v>1238.0241673681337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2.5331828636848575</v>
          </cell>
        </row>
      </sheetData>
      <sheetData sheetId="4">
        <row r="47">
          <cell r="M47">
            <v>111.75</v>
          </cell>
          <cell r="O47">
            <v>2.0459202324008388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3.2553618918795317</v>
          </cell>
        </row>
      </sheetData>
      <sheetData sheetId="8">
        <row r="4">
          <cell r="J4">
            <v>44.32593947065601</v>
          </cell>
        </row>
      </sheetData>
      <sheetData sheetId="9">
        <row r="4">
          <cell r="J4">
            <v>11.356198725777512</v>
          </cell>
        </row>
      </sheetData>
      <sheetData sheetId="10">
        <row r="4">
          <cell r="J4">
            <v>23.135374299897126</v>
          </cell>
        </row>
      </sheetData>
      <sheetData sheetId="11">
        <row r="4">
          <cell r="J4">
            <v>13.222489919385497</v>
          </cell>
        </row>
      </sheetData>
      <sheetData sheetId="12">
        <row r="4">
          <cell r="J4">
            <v>54.939381408677569</v>
          </cell>
        </row>
      </sheetData>
      <sheetData sheetId="13">
        <row r="4">
          <cell r="J4">
            <v>3.4649162573211423</v>
          </cell>
        </row>
      </sheetData>
      <sheetData sheetId="14">
        <row r="4">
          <cell r="J4">
            <v>226.50605164002067</v>
          </cell>
        </row>
      </sheetData>
      <sheetData sheetId="15">
        <row r="4">
          <cell r="J4">
            <v>5.5535972594876126</v>
          </cell>
        </row>
      </sheetData>
      <sheetData sheetId="16">
        <row r="4">
          <cell r="J4">
            <v>36.699990929775815</v>
          </cell>
        </row>
      </sheetData>
      <sheetData sheetId="17">
        <row r="4">
          <cell r="J4">
            <v>5.11234999022611</v>
          </cell>
        </row>
      </sheetData>
      <sheetData sheetId="18">
        <row r="4">
          <cell r="J4">
            <v>4.7952561233812103</v>
          </cell>
        </row>
      </sheetData>
      <sheetData sheetId="19">
        <row r="4">
          <cell r="J4">
            <v>10.964675195631296</v>
          </cell>
        </row>
      </sheetData>
      <sheetData sheetId="20">
        <row r="4">
          <cell r="J4">
            <v>2.5537661038231527</v>
          </cell>
        </row>
      </sheetData>
      <sheetData sheetId="21">
        <row r="4">
          <cell r="J4">
            <v>13.188963265683764</v>
          </cell>
        </row>
      </sheetData>
      <sheetData sheetId="22">
        <row r="4">
          <cell r="J4">
            <v>8.9955960196790841</v>
          </cell>
        </row>
      </sheetData>
      <sheetData sheetId="23">
        <row r="4">
          <cell r="J4">
            <v>12.031054404928682</v>
          </cell>
        </row>
      </sheetData>
      <sheetData sheetId="24">
        <row r="4">
          <cell r="J4">
            <v>3.5659477855508817</v>
          </cell>
        </row>
      </sheetData>
      <sheetData sheetId="25">
        <row r="4">
          <cell r="J4">
            <v>18.12594436733157</v>
          </cell>
        </row>
      </sheetData>
      <sheetData sheetId="26">
        <row r="4">
          <cell r="J4">
            <v>55.87853424965737</v>
          </cell>
        </row>
      </sheetData>
      <sheetData sheetId="27">
        <row r="4">
          <cell r="J4">
            <v>1.8268608406164291</v>
          </cell>
        </row>
      </sheetData>
      <sheetData sheetId="28">
        <row r="4">
          <cell r="J4">
            <v>47.645890169668441</v>
          </cell>
        </row>
      </sheetData>
      <sheetData sheetId="29">
        <row r="4">
          <cell r="J4">
            <v>36.92069342777301</v>
          </cell>
        </row>
      </sheetData>
      <sheetData sheetId="30">
        <row r="4">
          <cell r="J4">
            <v>2.3077488584615975</v>
          </cell>
        </row>
      </sheetData>
      <sheetData sheetId="31">
        <row r="4">
          <cell r="J4">
            <v>4.6261948034862925</v>
          </cell>
        </row>
      </sheetData>
      <sheetData sheetId="32">
        <row r="4">
          <cell r="J4">
            <v>2.8989320989364744</v>
          </cell>
        </row>
      </sheetData>
      <sheetData sheetId="33">
        <row r="4">
          <cell r="J4">
            <v>273.85423842403537</v>
          </cell>
        </row>
      </sheetData>
      <sheetData sheetId="34">
        <row r="4">
          <cell r="J4">
            <v>0.99103596329611099</v>
          </cell>
        </row>
      </sheetData>
      <sheetData sheetId="35">
        <row r="4">
          <cell r="J4">
            <v>13.037439370762312</v>
          </cell>
        </row>
      </sheetData>
      <sheetData sheetId="36">
        <row r="4">
          <cell r="J4">
            <v>19.34592822655193</v>
          </cell>
        </row>
      </sheetData>
      <sheetData sheetId="37">
        <row r="4">
          <cell r="J4">
            <v>13.2860292122158</v>
          </cell>
        </row>
      </sheetData>
      <sheetData sheetId="38">
        <row r="4">
          <cell r="J4">
            <v>11.769955707425805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0.13872638755271346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4424.4646662248824</v>
      </c>
      <c r="D7" s="20">
        <f>(C7*[1]Feuil1!$K$2-C4)/C4</f>
        <v>0.55214450511358637</v>
      </c>
      <c r="E7" s="31">
        <f>C7-C7/(1+D7)</f>
        <v>1573.9152156754317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1305.3922657486619</v>
      </c>
    </row>
    <row r="9" spans="2:20">
      <c r="M9" s="17" t="str">
        <f>IF(C13&gt;C7*Params!F8,B13,"Others")</f>
        <v>BTC</v>
      </c>
      <c r="N9" s="18">
        <f>IF(C13&gt;C7*0.1,C13,C7)</f>
        <v>1238.0241673681337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273.85423842403537</v>
      </c>
    </row>
    <row r="12" spans="2:20">
      <c r="B12" s="7" t="s">
        <v>19</v>
      </c>
      <c r="C12" s="1">
        <f>[2]ETH!J4</f>
        <v>1305.3922657486619</v>
      </c>
      <c r="D12" s="20">
        <f>C12/$C$7</f>
        <v>0.29503959557269355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226.50605164002067</v>
      </c>
    </row>
    <row r="13" spans="2:20">
      <c r="B13" s="7" t="s">
        <v>4</v>
      </c>
      <c r="C13" s="1">
        <f>[2]BTC!J4</f>
        <v>1238.0241673681337</v>
      </c>
      <c r="D13" s="20">
        <f t="shared" ref="D13:D55" si="0">C13/$C$7</f>
        <v>0.2798133244952461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823.97794304403067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0.1258253917699394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273.85423842403537</v>
      </c>
      <c r="D15" s="20">
        <f t="shared" si="0"/>
        <v>6.1895451559272591E-2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226.50605164002067</v>
      </c>
      <c r="D16" s="20">
        <f t="shared" si="0"/>
        <v>5.1194001699031322E-2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2.5257292899877364E-2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2.0341443946209958E-2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1.4137303542615921E-2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55.87853424965737</v>
      </c>
      <c r="D20" s="20">
        <f t="shared" si="0"/>
        <v>1.2629445247064209E-2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54.939381408677569</v>
      </c>
      <c r="D21" s="20">
        <f t="shared" si="0"/>
        <v>1.2417181637378491E-2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1.145901342303161E-2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44.32593947065601</v>
      </c>
      <c r="D23" s="20">
        <f t="shared" si="0"/>
        <v>1.0018373478949386E-2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47.645890169668441</v>
      </c>
      <c r="D24" s="20">
        <f t="shared" si="0"/>
        <v>1.0768735601706519E-2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36.92069342777301</v>
      </c>
      <c r="D25" s="20">
        <f t="shared" si="0"/>
        <v>8.3446690646249676E-3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36.699990929775815</v>
      </c>
      <c r="D26" s="20">
        <f t="shared" si="0"/>
        <v>8.2947867591605402E-3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23.135374299897126</v>
      </c>
      <c r="D27" s="20">
        <f t="shared" si="0"/>
        <v>5.2289657721771542E-3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19.34592822655193</v>
      </c>
      <c r="D28" s="20">
        <f t="shared" si="0"/>
        <v>4.3724901623089681E-3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18.12594436733157</v>
      </c>
      <c r="D29" s="20">
        <f t="shared" si="0"/>
        <v>4.0967542368910582E-3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1.4419823597424393E-3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10.964675195631296</v>
      </c>
      <c r="D31" s="20">
        <f t="shared" si="0"/>
        <v>2.4781925097814746E-3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13.222489919385497</v>
      </c>
      <c r="D32" s="20">
        <f t="shared" si="0"/>
        <v>2.9884948613834038E-3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13.188963265683764</v>
      </c>
      <c r="D33" s="20">
        <f t="shared" si="0"/>
        <v>2.980917299750317E-3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13.037439370762312</v>
      </c>
      <c r="D34" s="20">
        <f t="shared" si="0"/>
        <v>2.9466704684719155E-3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12.031054404928682</v>
      </c>
      <c r="D35" s="20">
        <f t="shared" si="0"/>
        <v>2.7192113199073242E-3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11.356198725777512</v>
      </c>
      <c r="D36" s="20">
        <f t="shared" si="0"/>
        <v>2.5666831091380468E-3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13.2860292122158</v>
      </c>
      <c r="D37" s="20">
        <f t="shared" si="0"/>
        <v>3.0028557609777305E-3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11.769955707425805</v>
      </c>
      <c r="D38" s="20">
        <f t="shared" si="0"/>
        <v>2.6601988252441776E-3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2.373168460391162E-3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8.9955960196790841</v>
      </c>
      <c r="D40" s="20">
        <f t="shared" si="0"/>
        <v>2.0331490244116833E-3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5.5535972594876126</v>
      </c>
      <c r="D41" s="20">
        <f t="shared" si="0"/>
        <v>1.2552020817076946E-3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4.7952561233812103</v>
      </c>
      <c r="D42" s="20">
        <f t="shared" si="0"/>
        <v>1.0838048182386551E-3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5.11234999022611</v>
      </c>
      <c r="D43" s="20">
        <f t="shared" si="0"/>
        <v>1.1554731195510162E-3</v>
      </c>
    </row>
    <row r="44" spans="2:14">
      <c r="B44" s="22" t="s">
        <v>56</v>
      </c>
      <c r="C44" s="9">
        <f>[2]SHIB!$J$4</f>
        <v>4.6261948034862925</v>
      </c>
      <c r="D44" s="20">
        <f t="shared" si="0"/>
        <v>1.0455942475484912E-3</v>
      </c>
    </row>
    <row r="45" spans="2:14">
      <c r="B45" s="22" t="s">
        <v>23</v>
      </c>
      <c r="C45" s="9">
        <f>[2]LUNA!J4</f>
        <v>3.5659477855508817</v>
      </c>
      <c r="D45" s="20">
        <f t="shared" si="0"/>
        <v>8.059614110543866E-4</v>
      </c>
    </row>
    <row r="46" spans="2:14">
      <c r="B46" s="22" t="s">
        <v>36</v>
      </c>
      <c r="C46" s="9">
        <f>[2]AMP!$J$4</f>
        <v>3.4649162573211423</v>
      </c>
      <c r="D46" s="20">
        <f t="shared" si="0"/>
        <v>7.8312666474010691E-4</v>
      </c>
    </row>
    <row r="47" spans="2:14">
      <c r="B47" s="22" t="s">
        <v>64</v>
      </c>
      <c r="C47" s="10">
        <f>[2]ACE!$J$4</f>
        <v>3.2553618918795317</v>
      </c>
      <c r="D47" s="20">
        <f t="shared" si="0"/>
        <v>7.3576401609217216E-4</v>
      </c>
    </row>
    <row r="48" spans="2:14">
      <c r="B48" s="22" t="s">
        <v>40</v>
      </c>
      <c r="C48" s="9">
        <f>[2]SHPING!$J$4</f>
        <v>2.8989320989364744</v>
      </c>
      <c r="D48" s="20">
        <f t="shared" si="0"/>
        <v>6.5520516438205643E-4</v>
      </c>
    </row>
    <row r="49" spans="2:4">
      <c r="B49" s="22" t="s">
        <v>62</v>
      </c>
      <c r="C49" s="10">
        <f>[2]SEI!$J$4</f>
        <v>2.3077488584615975</v>
      </c>
      <c r="D49" s="20">
        <f t="shared" si="0"/>
        <v>5.2158826718140669E-4</v>
      </c>
    </row>
    <row r="50" spans="2:4">
      <c r="B50" s="22" t="s">
        <v>50</v>
      </c>
      <c r="C50" s="9">
        <f>[2]KAVA!$J$4</f>
        <v>2.5537661038231527</v>
      </c>
      <c r="D50" s="20">
        <f t="shared" si="0"/>
        <v>5.7719211169610736E-4</v>
      </c>
    </row>
    <row r="51" spans="2:4">
      <c r="B51" s="7" t="s">
        <v>25</v>
      </c>
      <c r="C51" s="1">
        <f>[2]POLIS!J4</f>
        <v>2.5331828636848575</v>
      </c>
      <c r="D51" s="20">
        <f t="shared" si="0"/>
        <v>5.7253996919050167E-4</v>
      </c>
    </row>
    <row r="52" spans="2:4">
      <c r="B52" s="7" t="s">
        <v>28</v>
      </c>
      <c r="C52" s="1">
        <f>[2]ATLAS!O47</f>
        <v>2.0459202324008388</v>
      </c>
      <c r="D52" s="20">
        <f t="shared" si="0"/>
        <v>4.6241079695331683E-4</v>
      </c>
    </row>
    <row r="53" spans="2:4">
      <c r="B53" s="22" t="s">
        <v>63</v>
      </c>
      <c r="C53" s="10">
        <f>[2]MEME!$J$4</f>
        <v>1.8268608406164291</v>
      </c>
      <c r="D53" s="20">
        <f t="shared" si="0"/>
        <v>4.1289985985472328E-4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3.8350257669653111E-4</v>
      </c>
    </row>
    <row r="55" spans="2:4">
      <c r="B55" s="22" t="s">
        <v>43</v>
      </c>
      <c r="C55" s="9">
        <f>[2]TRX!$J$4</f>
        <v>0.99103596329611099</v>
      </c>
      <c r="D55" s="20">
        <f t="shared" si="0"/>
        <v>2.2399002773406703E-4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2023-12-30T22:19:49Z</dcterms:modified>
</cp:coreProperties>
</file>