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2202624"/>
        <axId val="82204544"/>
      </lineChart>
      <dateAx>
        <axId val="822026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204544"/>
        <crosses val="autoZero"/>
        <lblOffset val="100"/>
      </dateAx>
      <valAx>
        <axId val="822045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2026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2961.633460454784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0.00729852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0.12599101</v>
      </c>
      <c r="C35" s="59">
        <f>(D35/B35)</f>
        <v/>
      </c>
      <c r="D35" s="60" t="n">
        <v>219.24</v>
      </c>
      <c r="E35" t="inlineStr">
        <is>
          <t>DCA1</t>
        </is>
      </c>
    </row>
    <row r="36">
      <c r="B36" s="23" t="n">
        <v>0.02531398</v>
      </c>
      <c r="C36" s="59">
        <f>(D36/B36)</f>
        <v/>
      </c>
      <c r="D36" s="60" t="n">
        <v>44.7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0.05735881</v>
      </c>
      <c r="C40" s="59">
        <f>(D40/B40)</f>
        <v/>
      </c>
      <c r="D40" s="60" t="n">
        <v>108.25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1.753249959696601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16.46271995</v>
      </c>
      <c r="C5" s="58">
        <f>(D5/B5)</f>
        <v/>
      </c>
      <c r="D5" s="58" t="n">
        <v>44.7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0.60038778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10.75328548644239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0.02923759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K30" sqref="K30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39.8256302838337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2.66455544</v>
      </c>
      <c r="C5" s="58">
        <f>(D5/B5)</f>
        <v/>
      </c>
      <c r="D5" s="58" t="n">
        <v>44.7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0.01673257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0.003958789309346728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353.5753783419953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0.00274082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0.58283222</v>
      </c>
      <c r="C11" s="58">
        <f>(D11/B11)</f>
        <v/>
      </c>
      <c r="D11" s="58" t="n">
        <v>166.17</v>
      </c>
      <c r="E11" t="inlineStr">
        <is>
          <t>DCA1</t>
        </is>
      </c>
      <c r="P11" s="58">
        <f>(SUM(P6:P9))</f>
        <v/>
      </c>
    </row>
    <row r="12">
      <c r="B12" s="83" t="n">
        <v>0.15552958</v>
      </c>
      <c r="C12" s="58">
        <f>(D12/B12)</f>
        <v/>
      </c>
      <c r="D12" s="58" t="n">
        <v>44.7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0.08965821186195386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0.29182552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8.103490048659895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7.78678544</v>
      </c>
      <c r="C5" s="58">
        <f>(D5/B5)</f>
        <v/>
      </c>
      <c r="D5" s="58" t="n">
        <v>44.7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0.0798867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61.33524840279227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0.00299856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0.2435770221190416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14.52406528914869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0.00236223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B37" sqref="B37:D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51972.69006522017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0.00035595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0.00754271</v>
      </c>
      <c r="C23" s="58">
        <f>(D23/B23)</f>
        <v/>
      </c>
      <c r="D23" s="58" t="n">
        <v>195.45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0.00166062</v>
      </c>
      <c r="C24" s="58">
        <f>(D24/B24)</f>
        <v/>
      </c>
      <c r="D24" s="58" t="n">
        <v>44.7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0.00210412</v>
      </c>
      <c r="C34" s="58">
        <f>(D34/B34)</f>
        <v/>
      </c>
      <c r="D34" s="58" t="n">
        <v>62.75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0.7932206825351511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3.428592551306988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0.02029158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19.96235877282073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0.00248598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71.57941497863183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0.00134292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0.7187271084723359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0.05846328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0.000130446323644612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5032.61108371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1.002083484617052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0.32933946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49.15775004</v>
      </c>
      <c r="C7" s="58">
        <f>(D7/B7)</f>
        <v/>
      </c>
      <c r="D7" s="58" t="n">
        <v>44.7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  <c r="U9" t="inlineStr">
        <is>
          <t>DCA2*</t>
        </is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SUM(B10,B11,B14,B15)</f>
        <v/>
      </c>
      <c r="S10" s="58" t="n">
        <v>0</v>
      </c>
      <c r="T10" s="58">
        <f>SUM(D10,D11,D14,D15)</f>
        <v/>
      </c>
      <c r="U10" t="inlineStr">
        <is>
          <t>*</t>
        </is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6"/>
    <col width="9.140625" customWidth="1" style="25" min="367" max="16384"/>
  </cols>
  <sheetData>
    <row r="1"/>
    <row r="2"/>
    <row r="3">
      <c r="I3" t="inlineStr">
        <is>
          <t>Actual Price :</t>
        </is>
      </c>
      <c r="J3" s="79" t="n">
        <v>0.02794822401488894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0.06808626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1.386714463654932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0.35030047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3.579452440317427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24.07457919</v>
      </c>
      <c r="C6" s="58">
        <f>(D6/B6)</f>
        <v/>
      </c>
      <c r="D6" s="58" t="n">
        <v>44.7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0.10306901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7"/>
    <col width="9.140625" customWidth="1" style="25" min="38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0.9391665430319124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0.07640084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9.912473196436054e-06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276.8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0.005314508989036006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N25" sqref="N25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112.115686628857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6.11504566</v>
      </c>
      <c r="C16" s="58">
        <f>(D16/B16)</f>
        <v/>
      </c>
      <c r="D16" s="58" t="n">
        <v>129.54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0.06479425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1.92067736</v>
      </c>
      <c r="C18" s="58">
        <f>(D18/B18)</f>
        <v/>
      </c>
      <c r="D18" s="58" t="n">
        <v>44.7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0.1365972934000914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0.2658716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7.743835206901267</v>
      </c>
      <c r="M3" t="inlineStr">
        <is>
          <t>Objectif :</t>
        </is>
      </c>
      <c r="N3" s="1">
        <f>(INDEX(N5:N15,MATCH(MAX(O6),O5:O15,0))/0.85)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(B11*J3)</f>
        <v/>
      </c>
      <c r="K4" s="4">
        <f>(J4/D11-1)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8">
        <f>(T5/R5)</f>
        <v/>
      </c>
      <c r="T5" s="58">
        <f>D5+5.6807*B9</f>
        <v/>
      </c>
    </row>
    <row r="6">
      <c r="B6" s="2" t="n">
        <v>0.00275199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-B9</f>
        <v/>
      </c>
      <c r="O6" s="79">
        <f>P6/N6</f>
        <v/>
      </c>
      <c r="P6" s="58">
        <f>-D9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$B$11/4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$B$11/4</f>
        <v/>
      </c>
      <c r="O8" s="79">
        <f>($C$5*[1]Params!K10)</f>
        <v/>
      </c>
      <c r="P8" s="58">
        <f>(O8*N8)</f>
        <v/>
      </c>
      <c r="R8" s="1">
        <f>B9-B9</f>
        <v/>
      </c>
      <c r="S8" s="58" t="n">
        <v>0</v>
      </c>
      <c r="T8" s="59">
        <f>-P6+N6*5.6808</f>
        <v/>
      </c>
    </row>
    <row r="9">
      <c r="B9" s="1" t="n">
        <v>-0.5379</v>
      </c>
      <c r="C9" s="58">
        <f>D9/B9</f>
        <v/>
      </c>
      <c r="D9" s="58">
        <f>-4.07933077</f>
        <v/>
      </c>
      <c r="E9" s="58" t="n"/>
      <c r="G9" s="58" t="n"/>
      <c r="H9" s="58" t="n"/>
      <c r="J9" s="58" t="n"/>
      <c r="N9" s="1">
        <f>$B$11/4</f>
        <v/>
      </c>
      <c r="O9" s="79">
        <f>($C$5*[1]Params!K11)</f>
        <v/>
      </c>
      <c r="P9" s="58">
        <f>(O9*N9)</f>
        <v/>
      </c>
      <c r="R9" s="18" t="n"/>
      <c r="S9" s="59" t="n"/>
      <c r="T9" s="59" t="n"/>
    </row>
    <row r="10">
      <c r="C10" s="58" t="n"/>
      <c r="D10" s="58" t="n"/>
      <c r="E10" s="58" t="n"/>
      <c r="F10" t="inlineStr">
        <is>
          <t>Moy</t>
        </is>
      </c>
      <c r="G10" s="58">
        <f>(D11/B11)</f>
        <v/>
      </c>
      <c r="H10" s="58" t="n"/>
      <c r="J10" s="58" t="n"/>
      <c r="O10" s="58" t="n"/>
      <c r="P10" s="58" t="n"/>
    </row>
    <row r="11">
      <c r="B11" s="1">
        <f>(SUM(B5:B10))</f>
        <v/>
      </c>
      <c r="C11" s="58" t="n"/>
      <c r="D11" s="58">
        <f>(SUM(D5:D10))</f>
        <v/>
      </c>
      <c r="E11" s="58" t="n"/>
      <c r="G11" s="58" t="n"/>
      <c r="H11" s="58" t="n"/>
      <c r="J11" s="58" t="n"/>
      <c r="O11" s="58" t="n"/>
      <c r="P11" s="58">
        <f>(SUM(P6:P9))</f>
        <v/>
      </c>
    </row>
    <row r="12"/>
    <row r="13">
      <c r="O13" s="58" t="n"/>
      <c r="P13" s="58" t="n"/>
    </row>
    <row r="14">
      <c r="O14" s="58" t="n"/>
      <c r="P14" s="58" t="n"/>
    </row>
    <row r="15"/>
    <row r="16"/>
    <row r="17"/>
    <row r="18"/>
    <row r="19">
      <c r="R19">
        <f>(SUM(R5:R18))</f>
        <v/>
      </c>
      <c r="T19" s="58">
        <f>(SUM(T5:T18))</f>
        <v/>
      </c>
    </row>
  </sheetData>
  <conditionalFormatting sqref="C5 C8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0.5659189874452066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0.86751506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0"/>
    <col width="9.140625" customWidth="1" style="25" min="35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19.02159229725721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0.00417876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0"/>
    <col width="9.140625" customWidth="1" style="25" min="351" max="16384"/>
  </cols>
  <sheetData>
    <row r="1"/>
    <row r="2"/>
    <row r="3">
      <c r="I3" t="inlineStr">
        <is>
          <t>Actual Price :</t>
        </is>
      </c>
      <c r="J3" s="79" t="n">
        <v>3.179109183603996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0.00084389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0.424824304453398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0.004914305162323721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7"/>
    <col width="9.140625" customWidth="1" style="25" min="35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11.12895174451016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2.548e-05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0.6322276729850753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0.78350651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123.45818158</v>
      </c>
      <c r="C7" s="58">
        <f>(D7/B7)</f>
        <v/>
      </c>
      <c r="D7" s="58" t="n">
        <v>44.7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0.2037224420575531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0.58483627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2024-02-19T23:04:19Z</dcterms:modified>
  <cp:lastModifiedBy>Tiko</cp:lastModifiedBy>
</cp:coreProperties>
</file>