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14" l="1"/>
  <c r="C7" l="1"/>
  <c r="D43" l="1"/>
  <c r="D7"/>
  <c r="E7" s="1"/>
  <c r="D16"/>
  <c r="M9"/>
  <c r="D48"/>
  <c r="Q3"/>
  <c r="D36"/>
  <c r="D27"/>
  <c r="D38"/>
  <c r="D37"/>
  <c r="N8"/>
  <c r="D30"/>
  <c r="D19"/>
  <c r="D35"/>
  <c r="D49"/>
  <c r="D50"/>
  <c r="D24"/>
  <c r="D31"/>
  <c r="D25"/>
  <c r="D47"/>
  <c r="D32"/>
  <c r="D20"/>
  <c r="M8"/>
  <c r="D23"/>
  <c r="D28"/>
  <c r="D17"/>
  <c r="D13"/>
  <c r="D18"/>
  <c r="D29"/>
  <c r="D33"/>
  <c r="D41"/>
  <c r="D21"/>
  <c r="D45"/>
  <c r="D12"/>
  <c r="D15"/>
  <c r="D34"/>
  <c r="D39"/>
  <c r="D46"/>
  <c r="D42"/>
  <c r="D44"/>
  <c r="D22"/>
  <c r="N9"/>
  <c r="D26"/>
  <c r="D40"/>
  <c r="D14"/>
  <c r="N10" l="1"/>
  <c r="M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<sst xmlns="http://schemas.openxmlformats.org/spreadsheetml/2006/main" count="97" uniqueCount="60">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</sst>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829.90254840195189</c:v>
                </c:pt>
                <c:pt idx="1">
                  <c:v>753.31485272021735</c:v>
                </c:pt>
                <c:pt idx="2">
                  <c:v>146.31061294528806</c:v>
                </c:pt>
                <c:pt idx="3">
                  <c:v>571.98278853676925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829.90254840195189</v>
          </cell>
        </row>
      </sheetData>
      <sheetData sheetId="1">
        <row r="4">
          <cell r="J4">
            <v>753.31485272021735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0.74819117100145627</v>
          </cell>
        </row>
      </sheetData>
      <sheetData sheetId="4">
        <row r="46">
          <cell r="M46">
            <v>70.349999999999994</v>
          </cell>
          <cell r="O46">
            <v>1.207530224746014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25.048940951596993</v>
          </cell>
        </row>
      </sheetData>
      <sheetData sheetId="8">
        <row r="4">
          <cell r="J4">
            <v>5.7975259961693935</v>
          </cell>
        </row>
      </sheetData>
      <sheetData sheetId="9">
        <row r="4">
          <cell r="J4">
            <v>11.577492057718874</v>
          </cell>
        </row>
      </sheetData>
      <sheetData sheetId="10">
        <row r="4">
          <cell r="J4">
            <v>8.0325864609409372</v>
          </cell>
        </row>
      </sheetData>
      <sheetData sheetId="11">
        <row r="4">
          <cell r="J4">
            <v>25.842125742138961</v>
          </cell>
        </row>
      </sheetData>
      <sheetData sheetId="12">
        <row r="4">
          <cell r="J4">
            <v>1.6556887093885357</v>
          </cell>
        </row>
      </sheetData>
      <sheetData sheetId="13">
        <row r="4">
          <cell r="J4">
            <v>125.56709406222157</v>
          </cell>
        </row>
      </sheetData>
      <sheetData sheetId="14">
        <row r="4">
          <cell r="J4">
            <v>3.7653603062446459</v>
          </cell>
        </row>
      </sheetData>
      <sheetData sheetId="15">
        <row r="4">
          <cell r="J4">
            <v>24.855878392681472</v>
          </cell>
        </row>
      </sheetData>
      <sheetData sheetId="16">
        <row r="4">
          <cell r="J4">
            <v>2.8958466907963425</v>
          </cell>
        </row>
      </sheetData>
      <sheetData sheetId="17">
        <row r="4">
          <cell r="J4">
            <v>5.2902354501448752</v>
          </cell>
        </row>
      </sheetData>
      <sheetData sheetId="18">
        <row r="4">
          <cell r="J4">
            <v>6.7933404552963959</v>
          </cell>
        </row>
      </sheetData>
      <sheetData sheetId="19">
        <row r="4">
          <cell r="J4">
            <v>7.3971985458793528</v>
          </cell>
        </row>
      </sheetData>
      <sheetData sheetId="20">
        <row r="4">
          <cell r="J4">
            <v>10.040410823418993</v>
          </cell>
        </row>
      </sheetData>
      <sheetData sheetId="21">
        <row r="4">
          <cell r="J4">
            <v>1.0439146262326109</v>
          </cell>
        </row>
      </sheetData>
      <sheetData sheetId="22">
        <row r="4">
          <cell r="J4">
            <v>20.099570352760512</v>
          </cell>
        </row>
      </sheetData>
      <sheetData sheetId="23">
        <row r="4">
          <cell r="J4">
            <v>25.512727316194461</v>
          </cell>
        </row>
      </sheetData>
      <sheetData sheetId="24">
        <row r="4">
          <cell r="J4">
            <v>20.533497151951089</v>
          </cell>
        </row>
      </sheetData>
      <sheetData sheetId="25">
        <row r="4">
          <cell r="J4">
            <v>23.471939410884811</v>
          </cell>
        </row>
      </sheetData>
      <sheetData sheetId="26">
        <row r="4">
          <cell r="J4">
            <v>3.2281762403066319</v>
          </cell>
        </row>
      </sheetData>
      <sheetData sheetId="27">
        <row r="4">
          <cell r="J4">
            <v>146.31061294528806</v>
          </cell>
        </row>
      </sheetData>
      <sheetData sheetId="28">
        <row r="4">
          <cell r="J4">
            <v>0.72974517788004312</v>
          </cell>
        </row>
      </sheetData>
      <sheetData sheetId="29">
        <row r="4">
          <cell r="J4">
            <v>7.1438819686473867</v>
          </cell>
        </row>
      </sheetData>
      <sheetData sheetId="30">
        <row r="4">
          <cell r="J4">
            <v>16.792983091878487</v>
          </cell>
        </row>
      </sheetData>
      <sheetData sheetId="31">
        <row r="4">
          <cell r="J4">
            <v>3.3859130276263274</v>
          </cell>
        </row>
      </sheetData>
      <sheetData sheetId="32">
        <row r="4">
          <cell r="J4">
            <v>1.8872221971810006</v>
          </cell>
        </row>
      </sheetData>
      <sheetData sheetId="33">
        <row r="4">
          <cell r="J4">
            <v>3.2515050777718169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1.744114977990097E-2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2323.2413293471564</v>
      </c>
      <c r="D7" s="20">
        <f>(C7*[1]Feuil1!$K$2-C4)/C4</f>
        <v>-0.11689657071599309</v>
      </c>
      <c r="E7" s="31">
        <f>C7-C7/(1+D7)</f>
        <v>-307.52790142207414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829.90254840195189</v>
      </c>
    </row>
    <row r="9" spans="2:20">
      <c r="M9" s="17" t="str">
        <f>IF(C13&gt;C7*[2]Params!F8,B13,"Others")</f>
        <v>BTC</v>
      </c>
      <c r="N9" s="18">
        <f>IF(C13&gt;C7*0.1,C13,C7)</f>
        <v>753.31485272021735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146.31061294528806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571.98278853676925</v>
      </c>
    </row>
    <row r="12" spans="2:20">
      <c r="B12" s="7" t="s">
        <v>19</v>
      </c>
      <c r="C12" s="1">
        <f>[2]ETH!J4</f>
        <v>829.90254840195189</v>
      </c>
      <c r="D12" s="20">
        <f>C12/$C$7</f>
        <v>0.3572175382379062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753.31485272021735</v>
      </c>
      <c r="D13" s="20">
        <f t="shared" ref="D13:D50" si="0">C13/$C$7</f>
        <v>0.32425165789035915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146.31061294528806</v>
      </c>
      <c r="D14" s="20">
        <f t="shared" si="0"/>
        <v>6.2976932743531278E-2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125.56709406222157</v>
      </c>
      <c r="D15" s="20">
        <f t="shared" si="0"/>
        <v>5.4048235315057272E-2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3.0280969570978117E-2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2.9764449834159733E-2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25.842125742138961</v>
      </c>
      <c r="D18" s="20">
        <f>C18/$C$7</f>
        <v>1.1123306655964468E-2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25.512727316194461</v>
      </c>
      <c r="D19" s="20">
        <f>C19/$C$7</f>
        <v>1.0981522665733429E-2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24.855878392681472</v>
      </c>
      <c r="D20" s="20">
        <f t="shared" si="0"/>
        <v>1.069879313814812E-2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25.048940951596993</v>
      </c>
      <c r="D21" s="20">
        <f t="shared" si="0"/>
        <v>1.0781893656581894E-2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23.471939410884811</v>
      </c>
      <c r="D22" s="20">
        <f t="shared" si="0"/>
        <v>1.0103099972606184E-2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20.099570352760512</v>
      </c>
      <c r="D23" s="20">
        <f t="shared" si="0"/>
        <v>8.6515206573088144E-3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20.533497151951089</v>
      </c>
      <c r="D24" s="20">
        <f t="shared" si="0"/>
        <v>8.8382971207391168E-3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5.5956304821992266E-3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16.792983091878487</v>
      </c>
      <c r="D26" s="20">
        <f t="shared" si="0"/>
        <v>7.2282560058439596E-3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11.577492057718874</v>
      </c>
      <c r="D27" s="20">
        <f t="shared" si="0"/>
        <v>4.9833359588916295E-3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6.172410854979762E-3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5.4406745611537098E-3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5.8280643637675014E-3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10.040410823418993</v>
      </c>
      <c r="D31" s="20">
        <f t="shared" si="0"/>
        <v>4.3217252967174113E-3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8.0325864609409372</v>
      </c>
      <c r="D32" s="20">
        <f t="shared" si="0"/>
        <v>3.457491203980147E-3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7.1438819686473867</v>
      </c>
      <c r="D33" s="20">
        <f t="shared" si="0"/>
        <v>3.0749633619228259E-3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7.3971985458793528</v>
      </c>
      <c r="D34" s="20">
        <f t="shared" si="0"/>
        <v>3.1839992050924845E-3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6.7933404552963959</v>
      </c>
      <c r="D35" s="20">
        <f t="shared" si="0"/>
        <v>2.9240786867395139E-3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5.7975259961693935</v>
      </c>
      <c r="D36" s="20">
        <f t="shared" si="0"/>
        <v>2.4954471681159916E-3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5.2902354501448752</v>
      </c>
      <c r="D37" s="20">
        <f t="shared" si="0"/>
        <v>2.2770925186801237E-3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2.3243388156827557E-3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3.7653603062446459</v>
      </c>
      <c r="D39" s="20">
        <f t="shared" si="0"/>
        <v>1.6207357620065812E-3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3.3859130276263274</v>
      </c>
      <c r="D40" s="20">
        <f t="shared" si="0"/>
        <v>1.4574090882662576E-3</v>
      </c>
    </row>
    <row r="41" spans="2:14">
      <c r="B41" s="22" t="s">
        <v>56</v>
      </c>
      <c r="C41" s="9">
        <f>[2]SHIB!$J$4</f>
        <v>3.2281762403066319</v>
      </c>
      <c r="D41" s="20">
        <f t="shared" si="0"/>
        <v>1.3895139517054679E-3</v>
      </c>
    </row>
    <row r="42" spans="2:14">
      <c r="B42" s="22" t="s">
        <v>33</v>
      </c>
      <c r="C42" s="1">
        <f>[2]EGLD!$J$4</f>
        <v>2.8958466907963425</v>
      </c>
      <c r="D42" s="20">
        <f t="shared" si="0"/>
        <v>1.246468308830444E-3</v>
      </c>
    </row>
    <row r="43" spans="2:14">
      <c r="B43" s="22" t="s">
        <v>50</v>
      </c>
      <c r="C43" s="9">
        <f>[2]KAVA!$J$4</f>
        <v>1.8872221971810006</v>
      </c>
      <c r="D43" s="20">
        <f t="shared" si="0"/>
        <v>8.1232292717146198E-4</v>
      </c>
    </row>
    <row r="44" spans="2:14">
      <c r="B44" s="22" t="s">
        <v>36</v>
      </c>
      <c r="C44" s="9">
        <f>[2]AMP!$J$4</f>
        <v>1.6556887093885357</v>
      </c>
      <c r="D44" s="20">
        <f t="shared" si="0"/>
        <v>7.1266324702212204E-4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7.3035615308927394E-4</v>
      </c>
    </row>
    <row r="46" spans="2:14">
      <c r="B46" s="22" t="s">
        <v>40</v>
      </c>
      <c r="C46" s="9">
        <f>[2]SHPING!$J$4</f>
        <v>3.2515050777718169</v>
      </c>
      <c r="D46" s="20">
        <f t="shared" si="0"/>
        <v>1.399555455861965E-3</v>
      </c>
    </row>
    <row r="47" spans="2:14">
      <c r="B47" s="22" t="s">
        <v>23</v>
      </c>
      <c r="C47" s="9">
        <f>[2]LUNA!J4</f>
        <v>1.0439146262326109</v>
      </c>
      <c r="D47" s="20">
        <f t="shared" si="0"/>
        <v>4.4933542333544686E-4</v>
      </c>
    </row>
    <row r="48" spans="2:14">
      <c r="B48" s="7" t="s">
        <v>28</v>
      </c>
      <c r="C48" s="1">
        <f>[2]ATLAS!O46</f>
        <v>1.207530224746014</v>
      </c>
      <c r="D48" s="20">
        <f t="shared" si="0"/>
        <v>5.1976099490505219E-4</v>
      </c>
    </row>
    <row r="49" spans="2:4">
      <c r="B49" s="7" t="s">
        <v>25</v>
      </c>
      <c r="C49" s="1">
        <f>[2]POLIS!J4</f>
        <v>0.74819117100145627</v>
      </c>
      <c r="D49" s="20">
        <f t="shared" si="0"/>
        <v>3.2204625561292941E-4</v>
      </c>
    </row>
    <row r="50" spans="2:4">
      <c r="B50" s="22" t="s">
        <v>43</v>
      </c>
      <c r="C50" s="9">
        <f>[2]TRX!$J$4</f>
        <v>0.72974517788004312</v>
      </c>
      <c r="D50" s="20">
        <f t="shared" si="0"/>
        <v>3.1410648935257428E-4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2023-09-11T05:57:45Z</dcterms:modified>
</cp:coreProperties>
</file>