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<sst xmlns="http://schemas.openxmlformats.org/spreadsheetml/2006/main" count="107" uniqueCount="67">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</sst>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1273.8849157785364</c:v>
                </c:pt>
                <c:pt idx="1">
                  <c:v>1306.3853669199834</c:v>
                </c:pt>
                <c:pt idx="2">
                  <c:v>363.44</c:v>
                </c:pt>
                <c:pt idx="3">
                  <c:v>350.90559894007919</c:v>
                </c:pt>
                <c:pt idx="4">
                  <c:v>1052.6702668095527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1306.3853669199834</v>
          </cell>
        </row>
      </sheetData>
      <sheetData sheetId="1">
        <row r="4">
          <cell r="J4">
            <v>1273.8849157785364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3.266088208203751</v>
          </cell>
        </row>
      </sheetData>
      <sheetData sheetId="4">
        <row r="47">
          <cell r="M47">
            <v>111.01</v>
          </cell>
          <cell r="O47">
            <v>1.9668865730544809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4.1749424889775462</v>
          </cell>
        </row>
      </sheetData>
      <sheetData sheetId="8">
        <row r="4">
          <cell r="J4">
            <v>44.510942403235738</v>
          </cell>
        </row>
      </sheetData>
      <sheetData sheetId="9">
        <row r="4">
          <cell r="J4">
            <v>11.667987888334377</v>
          </cell>
        </row>
      </sheetData>
      <sheetData sheetId="10">
        <row r="4">
          <cell r="J4">
            <v>23.020384532222582</v>
          </cell>
        </row>
      </sheetData>
      <sheetData sheetId="11">
        <row r="4">
          <cell r="J4">
            <v>13.551087320043386</v>
          </cell>
        </row>
      </sheetData>
      <sheetData sheetId="12">
        <row r="4">
          <cell r="J4">
            <v>60.971430097281306</v>
          </cell>
        </row>
      </sheetData>
      <sheetData sheetId="13">
        <row r="4">
          <cell r="J4">
            <v>3.6563993201286835</v>
          </cell>
        </row>
      </sheetData>
      <sheetData sheetId="14">
        <row r="4">
          <cell r="J4">
            <v>191.55695563840521</v>
          </cell>
        </row>
      </sheetData>
      <sheetData sheetId="15">
        <row r="4">
          <cell r="J4">
            <v>5.7068925710766676</v>
          </cell>
        </row>
      </sheetData>
      <sheetData sheetId="16">
        <row r="4">
          <cell r="J4">
            <v>46.942004846054651</v>
          </cell>
        </row>
      </sheetData>
      <sheetData sheetId="17">
        <row r="4">
          <cell r="J4">
            <v>5.9438129657772709</v>
          </cell>
        </row>
      </sheetData>
      <sheetData sheetId="18">
        <row r="4">
          <cell r="J4">
            <v>4.5112044161933564</v>
          </cell>
        </row>
      </sheetData>
      <sheetData sheetId="19">
        <row r="4">
          <cell r="J4">
            <v>14.049600486680951</v>
          </cell>
        </row>
      </sheetData>
      <sheetData sheetId="20">
        <row r="4">
          <cell r="J4">
            <v>2.4570353662006581</v>
          </cell>
        </row>
      </sheetData>
      <sheetData sheetId="21">
        <row r="4">
          <cell r="J4">
            <v>13.095011291840136</v>
          </cell>
        </row>
      </sheetData>
      <sheetData sheetId="22">
        <row r="4">
          <cell r="J4">
            <v>8.3263598649390271</v>
          </cell>
        </row>
      </sheetData>
      <sheetData sheetId="23">
        <row r="4">
          <cell r="J4">
            <v>11.659206164587694</v>
          </cell>
        </row>
      </sheetData>
      <sheetData sheetId="24">
        <row r="4">
          <cell r="J4">
            <v>3.9420862897678481</v>
          </cell>
        </row>
      </sheetData>
      <sheetData sheetId="25">
        <row r="4">
          <cell r="J4">
            <v>20.038163164563485</v>
          </cell>
        </row>
      </sheetData>
      <sheetData sheetId="26">
        <row r="4">
          <cell r="J4">
            <v>48.514591749624429</v>
          </cell>
        </row>
      </sheetData>
      <sheetData sheetId="27">
        <row r="4">
          <cell r="J4">
            <v>1.9691521570726638</v>
          </cell>
        </row>
      </sheetData>
      <sheetData sheetId="28">
        <row r="4">
          <cell r="J4">
            <v>47.329137042547629</v>
          </cell>
        </row>
      </sheetData>
      <sheetData sheetId="29">
        <row r="4">
          <cell r="J4">
            <v>49.992691563554303</v>
          </cell>
        </row>
      </sheetData>
      <sheetData sheetId="30">
        <row r="4">
          <cell r="J4">
            <v>1.9756323524096389</v>
          </cell>
        </row>
      </sheetData>
      <sheetData sheetId="31">
        <row r="4">
          <cell r="J4">
            <v>4.5870762472106854</v>
          </cell>
        </row>
      </sheetData>
      <sheetData sheetId="32">
        <row r="4">
          <cell r="J4">
            <v>2.9035302674718393</v>
          </cell>
        </row>
      </sheetData>
      <sheetData sheetId="33">
        <row r="4">
          <cell r="J4">
            <v>350.90559894007919</v>
          </cell>
        </row>
      </sheetData>
      <sheetData sheetId="34">
        <row r="4">
          <cell r="J4">
            <v>0.97800290971532033</v>
          </cell>
        </row>
      </sheetData>
      <sheetData sheetId="35">
        <row r="4">
          <cell r="J4">
            <v>12.804443774639706</v>
          </cell>
        </row>
      </sheetData>
      <sheetData sheetId="36">
        <row r="4">
          <cell r="J4">
            <v>19.386105868066725</v>
          </cell>
        </row>
      </sheetData>
      <sheetData sheetId="37">
        <row r="4">
          <cell r="J4">
            <v>2.8152813361754903</v>
          </cell>
        </row>
      </sheetData>
      <sheetData sheetId="38">
        <row r="4">
          <cell r="J4">
            <v>3.1033460434957356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363.44</f>
        <v>363.44</v>
      </c>
      <c r="P2" t="s">
        <v>8</v>
      </c>
      <c r="Q2" s="10">
        <f>N2+K2+H2</f>
        <v>438.98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0.10097794003201341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4347.2861484481518</v>
      </c>
      <c r="D7" s="20">
        <f>(C7*[1]Feuil1!$K$2-C4)/C4</f>
        <v>0.54182854917976098</v>
      </c>
      <c r="E7" s="31">
        <f>C7-C7/(1+D7)</f>
        <v>1527.7209310568478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1273.8849157785364</v>
      </c>
    </row>
    <row r="9" spans="2:20">
      <c r="M9" s="17" t="str">
        <f>IF(C13&gt;C7*Params!F8,B13,"Others")</f>
        <v>ETH</v>
      </c>
      <c r="N9" s="18">
        <f>IF(C13&gt;C7*0.1,C13,C7)</f>
        <v>1306.3853669199834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363.44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350.90559894007919</v>
      </c>
    </row>
    <row r="12" spans="2:20">
      <c r="B12" s="7" t="s">
        <v>4</v>
      </c>
      <c r="C12" s="1">
        <f>[2]BTC!J4</f>
        <v>1273.8849157785364</v>
      </c>
      <c r="D12" s="20">
        <f>C12/$C$7</f>
        <v>0.29302992080088275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1052.6702668095527</v>
      </c>
    </row>
    <row r="13" spans="2:20">
      <c r="B13" s="7" t="s">
        <v>19</v>
      </c>
      <c r="C13" s="1">
        <f>[2]ETH!J4</f>
        <v>1306.3853669199834</v>
      </c>
      <c r="D13" s="20">
        <f t="shared" ref="D13:D55" si="0">C13/$C$7</f>
        <v>0.30050595298087823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363.44</v>
      </c>
      <c r="D14" s="20">
        <f t="shared" si="0"/>
        <v>8.3601582134117614E-2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350.90559894007919</v>
      </c>
      <c r="D15" s="20">
        <f t="shared" si="0"/>
        <v>8.0718311828942235E-2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191.55695563840521</v>
      </c>
      <c r="D16" s="20">
        <f t="shared" si="0"/>
        <v>4.4063571869264961E-2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2.5535471144366051E-2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2.3002856629462255E-2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1.438828682172864E-2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60.971430097281306</v>
      </c>
      <c r="D20" s="20">
        <f t="shared" si="0"/>
        <v>1.4025170650210417E-2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1.1342708603987839E-2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47.329137042547629</v>
      </c>
      <c r="D22" s="20">
        <f t="shared" si="0"/>
        <v>1.0887053537858942E-2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48.514591749624429</v>
      </c>
      <c r="D23" s="20">
        <f t="shared" si="0"/>
        <v>1.1159741984535031E-2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44.510942403235738</v>
      </c>
      <c r="D24" s="20">
        <f t="shared" si="0"/>
        <v>1.0238788265438838E-2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49.992691563554303</v>
      </c>
      <c r="D25" s="20">
        <f t="shared" si="0"/>
        <v>1.1499747165573669E-2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46.942004846054651</v>
      </c>
      <c r="D26" s="20">
        <f t="shared" si="0"/>
        <v>1.0798002073733175E-2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6.0336492939079495E-3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23.020384532222582</v>
      </c>
      <c r="D28" s="20">
        <f t="shared" si="0"/>
        <v>5.2953460494980656E-3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20.038163164563485</v>
      </c>
      <c r="D29" s="20">
        <f t="shared" si="0"/>
        <v>4.609349943922255E-3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19.386105868066725</v>
      </c>
      <c r="D30" s="20">
        <f t="shared" si="0"/>
        <v>4.4593581388671574E-3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14.049600486680951</v>
      </c>
      <c r="D31" s="20">
        <f t="shared" si="0"/>
        <v>3.2318094569634506E-3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13.551087320043386</v>
      </c>
      <c r="D32" s="20">
        <f t="shared" si="0"/>
        <v>3.1171371879628192E-3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11.667987888334377</v>
      </c>
      <c r="D33" s="20">
        <f t="shared" si="0"/>
        <v>2.6839705254965772E-3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12.804443774639706</v>
      </c>
      <c r="D34" s="20">
        <f t="shared" si="0"/>
        <v>2.9453878436804764E-3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13.095011291840136</v>
      </c>
      <c r="D35" s="20">
        <f t="shared" si="0"/>
        <v>3.0122266730738794E-3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11.659206164587694</v>
      </c>
      <c r="D36" s="20">
        <f t="shared" si="0"/>
        <v>2.6819504781735322E-3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2.4152999460935365E-3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8.3263598649390271</v>
      </c>
      <c r="D38" s="20">
        <f t="shared" si="0"/>
        <v>1.9153006221850114E-3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5.9438129657772709</v>
      </c>
      <c r="D39" s="20">
        <f t="shared" si="0"/>
        <v>1.3672467748411341E-3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5.7068925710766676</v>
      </c>
      <c r="D40" s="20">
        <f t="shared" si="0"/>
        <v>1.3127483161221982E-3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4.5870762472106854</v>
      </c>
      <c r="D41" s="20">
        <f t="shared" si="0"/>
        <v>1.0551585726299914E-3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4.5112044161933564</v>
      </c>
      <c r="D42" s="20">
        <f t="shared" si="0"/>
        <v>1.0377058841189275E-3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4.1749424889775462</v>
      </c>
      <c r="D43" s="20">
        <f t="shared" si="0"/>
        <v>9.6035603510200788E-4</v>
      </c>
    </row>
    <row r="44" spans="2:14">
      <c r="B44" s="22" t="s">
        <v>23</v>
      </c>
      <c r="C44" s="9">
        <f>[2]LUNA!J4</f>
        <v>3.9420862897678481</v>
      </c>
      <c r="D44" s="20">
        <f t="shared" si="0"/>
        <v>9.0679245744498609E-4</v>
      </c>
    </row>
    <row r="45" spans="2:14">
      <c r="B45" s="22" t="s">
        <v>36</v>
      </c>
      <c r="C45" s="9">
        <f>[2]AMP!$J$4</f>
        <v>3.6563993201286835</v>
      </c>
      <c r="D45" s="20">
        <f t="shared" si="0"/>
        <v>8.4107629340983371E-4</v>
      </c>
    </row>
    <row r="46" spans="2:14">
      <c r="B46" s="7" t="s">
        <v>25</v>
      </c>
      <c r="C46" s="1">
        <f>[2]POLIS!J4</f>
        <v>3.266088208203751</v>
      </c>
      <c r="D46" s="20">
        <f t="shared" si="0"/>
        <v>7.5129358792488151E-4</v>
      </c>
    </row>
    <row r="47" spans="2:14">
      <c r="B47" s="22" t="s">
        <v>40</v>
      </c>
      <c r="C47" s="9">
        <f>[2]SHPING!$J$4</f>
        <v>2.9035302674718393</v>
      </c>
      <c r="D47" s="20">
        <f t="shared" si="0"/>
        <v>6.6789490461958913E-4</v>
      </c>
    </row>
    <row r="48" spans="2:14">
      <c r="B48" s="22" t="s">
        <v>50</v>
      </c>
      <c r="C48" s="9">
        <f>[2]KAVA!$J$4</f>
        <v>2.4570353662006581</v>
      </c>
      <c r="D48" s="20">
        <f t="shared" si="0"/>
        <v>5.6518832262232024E-4</v>
      </c>
    </row>
    <row r="49" spans="2:4">
      <c r="B49" s="22" t="s">
        <v>62</v>
      </c>
      <c r="C49" s="10">
        <f>[2]SEI!$J$4</f>
        <v>1.9756323524096389</v>
      </c>
      <c r="D49" s="20">
        <f t="shared" si="0"/>
        <v>4.5445187755006173E-4</v>
      </c>
    </row>
    <row r="50" spans="2:4">
      <c r="B50" s="22" t="s">
        <v>65</v>
      </c>
      <c r="C50" s="10">
        <f>[2]DYDX!$J$4</f>
        <v>3.1033460434957356</v>
      </c>
      <c r="D50" s="20">
        <f t="shared" si="0"/>
        <v>7.1385824110141341E-4</v>
      </c>
    </row>
    <row r="51" spans="2:4">
      <c r="B51" s="22" t="s">
        <v>66</v>
      </c>
      <c r="C51" s="10">
        <f>[2]TIA!$J$4</f>
        <v>2.8152813361754903</v>
      </c>
      <c r="D51" s="20">
        <f t="shared" si="0"/>
        <v>6.4759512947645727E-4</v>
      </c>
    </row>
    <row r="52" spans="2:4">
      <c r="B52" s="7" t="s">
        <v>28</v>
      </c>
      <c r="C52" s="1">
        <f>[2]ATLAS!O47</f>
        <v>1.9668865730544809</v>
      </c>
      <c r="D52" s="20">
        <f t="shared" si="0"/>
        <v>4.5244009846386561E-4</v>
      </c>
    </row>
    <row r="53" spans="2:4">
      <c r="B53" s="22" t="s">
        <v>63</v>
      </c>
      <c r="C53" s="10">
        <f>[2]MEME!$J$4</f>
        <v>1.9691521570726638</v>
      </c>
      <c r="D53" s="20">
        <f t="shared" si="0"/>
        <v>4.5296124750738822E-4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3.9031099910589122E-4</v>
      </c>
    </row>
    <row r="55" spans="2:4">
      <c r="B55" s="22" t="s">
        <v>43</v>
      </c>
      <c r="C55" s="9">
        <f>[2]TRX!$J$4</f>
        <v>0.97800290971532033</v>
      </c>
      <c r="D55" s="20">
        <f t="shared" si="0"/>
        <v>2.2496860715378431E-4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2023-12-22T09:30:03Z</dcterms:modified>
</cp:coreProperties>
</file>