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<sst xmlns="http://schemas.openxmlformats.org/spreadsheetml/2006/main" count="107" uniqueCount="67">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</sst>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1236.6638623186029</c:v>
                </c:pt>
                <c:pt idx="1">
                  <c:v>1259.6965147333583</c:v>
                </c:pt>
                <c:pt idx="2">
                  <c:v>599.86</c:v>
                </c:pt>
                <c:pt idx="3">
                  <c:v>245.26642442512608</c:v>
                </c:pt>
                <c:pt idx="4">
                  <c:v>1085.5980059621193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1259.6965147333583</v>
          </cell>
        </row>
      </sheetData>
      <sheetData sheetId="1">
        <row r="4">
          <cell r="J4">
            <v>1236.6638623186029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3.0424585174187024</v>
          </cell>
        </row>
      </sheetData>
      <sheetData sheetId="4">
        <row r="47">
          <cell r="M47">
            <v>112.44999999999999</v>
          </cell>
          <cell r="O47">
            <v>2.1498476379299589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3.6615028167015224</v>
          </cell>
        </row>
      </sheetData>
      <sheetData sheetId="8">
        <row r="4">
          <cell r="J4">
            <v>44.223925169816937</v>
          </cell>
        </row>
      </sheetData>
      <sheetData sheetId="9">
        <row r="4">
          <cell r="J4">
            <v>11.804054840665481</v>
          </cell>
        </row>
      </sheetData>
      <sheetData sheetId="10">
        <row r="4">
          <cell r="J4">
            <v>23.728405029123444</v>
          </cell>
        </row>
      </sheetData>
      <sheetData sheetId="11">
        <row r="4">
          <cell r="J4">
            <v>14.180626129300304</v>
          </cell>
        </row>
      </sheetData>
      <sheetData sheetId="12">
        <row r="4">
          <cell r="J4">
            <v>60.698829498514193</v>
          </cell>
        </row>
      </sheetData>
      <sheetData sheetId="13">
        <row r="4">
          <cell r="J4">
            <v>3.6703169698430682</v>
          </cell>
        </row>
      </sheetData>
      <sheetData sheetId="14">
        <row r="4">
          <cell r="J4">
            <v>211.33063820440407</v>
          </cell>
        </row>
      </sheetData>
      <sheetData sheetId="15">
        <row r="4">
          <cell r="J4">
            <v>5.612650595786441</v>
          </cell>
        </row>
      </sheetData>
      <sheetData sheetId="16">
        <row r="4">
          <cell r="J4">
            <v>38.418972274685224</v>
          </cell>
        </row>
      </sheetData>
      <sheetData sheetId="17">
        <row r="4">
          <cell r="J4">
            <v>5.3171765634615191</v>
          </cell>
        </row>
      </sheetData>
      <sheetData sheetId="18">
        <row r="4">
          <cell r="J4">
            <v>5.3869446713945255</v>
          </cell>
        </row>
      </sheetData>
      <sheetData sheetId="19">
        <row r="4">
          <cell r="J4">
            <v>13.444963572057937</v>
          </cell>
        </row>
      </sheetData>
      <sheetData sheetId="20">
        <row r="4">
          <cell r="J4">
            <v>2.6670117578538859</v>
          </cell>
        </row>
      </sheetData>
      <sheetData sheetId="21">
        <row r="4">
          <cell r="J4">
            <v>13.597703115243865</v>
          </cell>
        </row>
      </sheetData>
      <sheetData sheetId="22">
        <row r="4">
          <cell r="J4">
            <v>8.2826370569119945</v>
          </cell>
        </row>
      </sheetData>
      <sheetData sheetId="23">
        <row r="4">
          <cell r="J4">
            <v>11.965203382414233</v>
          </cell>
        </row>
      </sheetData>
      <sheetData sheetId="24">
        <row r="4">
          <cell r="J4">
            <v>3.7590144514071069</v>
          </cell>
        </row>
      </sheetData>
      <sheetData sheetId="25">
        <row r="4">
          <cell r="J4">
            <v>18.931118798268297</v>
          </cell>
        </row>
      </sheetData>
      <sheetData sheetId="26">
        <row r="4">
          <cell r="J4">
            <v>58.664942786220777</v>
          </cell>
        </row>
      </sheetData>
      <sheetData sheetId="27">
        <row r="4">
          <cell r="J4">
            <v>1.9064744187226648</v>
          </cell>
        </row>
      </sheetData>
      <sheetData sheetId="28">
        <row r="4">
          <cell r="J4">
            <v>45.7506150712832</v>
          </cell>
        </row>
      </sheetData>
      <sheetData sheetId="29">
        <row r="4">
          <cell r="J4">
            <v>42.512243394351962</v>
          </cell>
        </row>
      </sheetData>
      <sheetData sheetId="30">
        <row r="4">
          <cell r="J4">
            <v>2.8124449872214314</v>
          </cell>
        </row>
      </sheetData>
      <sheetData sheetId="31">
        <row r="4">
          <cell r="J4">
            <v>4.6459468756997779</v>
          </cell>
        </row>
      </sheetData>
      <sheetData sheetId="32">
        <row r="4">
          <cell r="J4">
            <v>2.8117598885409567</v>
          </cell>
        </row>
      </sheetData>
      <sheetData sheetId="33">
        <row r="4">
          <cell r="J4">
            <v>245.26642442512608</v>
          </cell>
        </row>
      </sheetData>
      <sheetData sheetId="34">
        <row r="4">
          <cell r="J4">
            <v>0.96441655916532232</v>
          </cell>
        </row>
      </sheetData>
      <sheetData sheetId="35">
        <row r="4">
          <cell r="J4">
            <v>12.089110103014198</v>
          </cell>
        </row>
      </sheetData>
      <sheetData sheetId="36">
        <row r="4">
          <cell r="J4">
            <v>19.231116100205401</v>
          </cell>
        </row>
      </sheetData>
      <sheetData sheetId="37">
        <row r="4">
          <cell r="J4">
            <v>9.8959613718509427</v>
          </cell>
        </row>
      </sheetData>
      <sheetData sheetId="38">
        <row r="4">
          <cell r="J4">
            <v>8.3121797526396026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599.86</f>
        <v>599.86</v>
      </c>
      <c r="P2" t="s">
        <v>8</v>
      </c>
      <c r="Q2" s="10">
        <f>N2+K2+H2</f>
        <v>676.79000000000008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0.15287486674362616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4427.0848074392034</v>
      </c>
      <c r="D7" s="20">
        <f>(C7*[1]Feuil1!$K$2-C4)/C4</f>
        <v>0.55306367570149384</v>
      </c>
      <c r="E7" s="31">
        <f>C7-C7/(1+D7)</f>
        <v>1576.5353568897526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1236.6638623186029</v>
      </c>
    </row>
    <row r="9" spans="2:20">
      <c r="M9" s="17" t="str">
        <f>IF(C13&gt;C7*Params!F8,B13,"Others")</f>
        <v>ETH</v>
      </c>
      <c r="N9" s="18">
        <f>IF(C13&gt;C7*0.1,C13,C7)</f>
        <v>1259.6965147333583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599.86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245.26642442512608</v>
      </c>
    </row>
    <row r="12" spans="2:20">
      <c r="B12" s="7" t="s">
        <v>4</v>
      </c>
      <c r="C12" s="1">
        <f>[2]BTC!J4</f>
        <v>1236.6638623186029</v>
      </c>
      <c r="D12" s="20">
        <f>C12/$C$7</f>
        <v>0.27934045000460178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1085.5980059621193</v>
      </c>
    </row>
    <row r="13" spans="2:20">
      <c r="B13" s="7" t="s">
        <v>19</v>
      </c>
      <c r="C13" s="1">
        <f>[2]ETH!J4</f>
        <v>1259.6965147333583</v>
      </c>
      <c r="D13" s="20">
        <f t="shared" ref="D13:D55" si="0">C13/$C$7</f>
        <v>0.28454311799416721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599.86</v>
      </c>
      <c r="D14" s="20">
        <f t="shared" si="0"/>
        <v>0.13549774311800053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245.26642442512608</v>
      </c>
      <c r="D15" s="20">
        <f t="shared" si="0"/>
        <v>5.5401338599383558E-2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211.33063820440407</v>
      </c>
      <c r="D16" s="20">
        <f t="shared" si="0"/>
        <v>4.7735845911351729E-2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2.5400462130529051E-2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2.3943521439182568E-2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1.4128936471894997E-2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60.698829498514193</v>
      </c>
      <c r="D20" s="20">
        <f t="shared" si="0"/>
        <v>1.3710789862556244E-2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1.1452231480816569E-2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45.7506150712832</v>
      </c>
      <c r="D22" s="20">
        <f t="shared" si="0"/>
        <v>1.0334253139764701E-2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58.664942786220777</v>
      </c>
      <c r="D23" s="20">
        <f t="shared" si="0"/>
        <v>1.3251370899342415E-2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44.223925169816937</v>
      </c>
      <c r="D24" s="20">
        <f t="shared" si="0"/>
        <v>9.9894009474369577E-3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42.512243394351962</v>
      </c>
      <c r="D25" s="20">
        <f t="shared" si="0"/>
        <v>9.6027623692491858E-3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38.418972274685224</v>
      </c>
      <c r="D26" s="20">
        <f t="shared" si="0"/>
        <v>8.6781649653800592E-3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5.9248921448090451E-3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23.728405029123444</v>
      </c>
      <c r="D28" s="20">
        <f t="shared" si="0"/>
        <v>5.3598261748341947E-3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18.931118798268297</v>
      </c>
      <c r="D29" s="20">
        <f t="shared" si="0"/>
        <v>4.276204234094803E-3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19.231116100205401</v>
      </c>
      <c r="D30" s="20">
        <f t="shared" si="0"/>
        <v>4.3439683079686516E-3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13.444963572057937</v>
      </c>
      <c r="D31" s="20">
        <f t="shared" si="0"/>
        <v>3.0369789956282817E-3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14.180626129300304</v>
      </c>
      <c r="D32" s="20">
        <f t="shared" si="0"/>
        <v>3.203152129697494E-3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11.804054840665481</v>
      </c>
      <c r="D33" s="20">
        <f t="shared" si="0"/>
        <v>2.6663267938373653E-3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12.089110103014198</v>
      </c>
      <c r="D34" s="20">
        <f t="shared" si="0"/>
        <v>2.7307157257750853E-3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13.597703115243865</v>
      </c>
      <c r="D35" s="20">
        <f t="shared" si="0"/>
        <v>3.0714801515422745E-3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11.965203382414233</v>
      </c>
      <c r="D36" s="20">
        <f t="shared" si="0"/>
        <v>2.7027273935001411E-3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2.3717639161454432E-3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8.2826370569119945</v>
      </c>
      <c r="D38" s="20">
        <f t="shared" si="0"/>
        <v>1.8709009240107581E-3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5.3171765634615191</v>
      </c>
      <c r="D39" s="20">
        <f t="shared" si="0"/>
        <v>1.2010559532373583E-3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5.612650595786441</v>
      </c>
      <c r="D40" s="20">
        <f t="shared" si="0"/>
        <v>1.2677983006684288E-3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4.6459468756997779</v>
      </c>
      <c r="D41" s="20">
        <f t="shared" si="0"/>
        <v>1.0494370624869896E-3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5.3869446713945255</v>
      </c>
      <c r="D42" s="20">
        <f t="shared" si="0"/>
        <v>1.2168153323700484E-3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3.6615028167015224</v>
      </c>
      <c r="D43" s="20">
        <f t="shared" si="0"/>
        <v>8.270685961445308E-4</v>
      </c>
    </row>
    <row r="44" spans="2:14">
      <c r="B44" s="22" t="s">
        <v>23</v>
      </c>
      <c r="C44" s="9">
        <f>[2]LUNA!J4</f>
        <v>3.7590144514071069</v>
      </c>
      <c r="D44" s="20">
        <f t="shared" si="0"/>
        <v>8.490947462968223E-4</v>
      </c>
    </row>
    <row r="45" spans="2:14">
      <c r="B45" s="22" t="s">
        <v>36</v>
      </c>
      <c r="C45" s="9">
        <f>[2]AMP!$J$4</f>
        <v>3.6703169698430682</v>
      </c>
      <c r="D45" s="20">
        <f t="shared" si="0"/>
        <v>8.290595571323878E-4</v>
      </c>
    </row>
    <row r="46" spans="2:14">
      <c r="B46" s="7" t="s">
        <v>25</v>
      </c>
      <c r="C46" s="1">
        <f>[2]POLIS!J4</f>
        <v>3.0424585174187024</v>
      </c>
      <c r="D46" s="20">
        <f t="shared" si="0"/>
        <v>6.8723745980790859E-4</v>
      </c>
    </row>
    <row r="47" spans="2:14">
      <c r="B47" s="22" t="s">
        <v>40</v>
      </c>
      <c r="C47" s="9">
        <f>[2]SHPING!$J$4</f>
        <v>2.8117598885409567</v>
      </c>
      <c r="D47" s="20">
        <f t="shared" si="0"/>
        <v>6.3512672804824514E-4</v>
      </c>
    </row>
    <row r="48" spans="2:14">
      <c r="B48" s="22" t="s">
        <v>50</v>
      </c>
      <c r="C48" s="9">
        <f>[2]KAVA!$J$4</f>
        <v>2.6670117578538859</v>
      </c>
      <c r="D48" s="20">
        <f t="shared" si="0"/>
        <v>6.024306905917595E-4</v>
      </c>
    </row>
    <row r="49" spans="2:4">
      <c r="B49" s="22" t="s">
        <v>62</v>
      </c>
      <c r="C49" s="10">
        <f>[2]SEI!$J$4</f>
        <v>2.8124449872214314</v>
      </c>
      <c r="D49" s="20">
        <f t="shared" si="0"/>
        <v>6.3528147969865929E-4</v>
      </c>
    </row>
    <row r="50" spans="2:4">
      <c r="B50" s="22" t="s">
        <v>65</v>
      </c>
      <c r="C50" s="10">
        <f>[2]DYDX!$J$4</f>
        <v>8.3121797526396026</v>
      </c>
      <c r="D50" s="20">
        <f t="shared" si="0"/>
        <v>1.8775740954119395E-3</v>
      </c>
    </row>
    <row r="51" spans="2:4">
      <c r="B51" s="22" t="s">
        <v>66</v>
      </c>
      <c r="C51" s="10">
        <f>[2]TIA!$J$4</f>
        <v>9.8959613718509427</v>
      </c>
      <c r="D51" s="20">
        <f t="shared" si="0"/>
        <v>2.2353222949833547E-3</v>
      </c>
    </row>
    <row r="52" spans="2:4">
      <c r="B52" s="7" t="s">
        <v>28</v>
      </c>
      <c r="C52" s="1">
        <f>[2]ATLAS!O47</f>
        <v>2.1498476379299589</v>
      </c>
      <c r="D52" s="20">
        <f t="shared" si="0"/>
        <v>4.8561248122407525E-4</v>
      </c>
    </row>
    <row r="53" spans="2:4">
      <c r="B53" s="22" t="s">
        <v>63</v>
      </c>
      <c r="C53" s="10">
        <f>[2]MEME!$J$4</f>
        <v>1.9064744187226648</v>
      </c>
      <c r="D53" s="20">
        <f t="shared" si="0"/>
        <v>4.3063878413150236E-4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3.8327560320252616E-4</v>
      </c>
    </row>
    <row r="55" spans="2:4">
      <c r="B55" s="22" t="s">
        <v>43</v>
      </c>
      <c r="C55" s="9">
        <f>[2]TRX!$J$4</f>
        <v>0.96441655916532232</v>
      </c>
      <c r="D55" s="20">
        <f t="shared" si="0"/>
        <v>2.1784460906299602E-4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2023-12-26T23:41:52Z</dcterms:modified>
</cp:coreProperties>
</file>