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3" l="1"/>
  <c r="C14" l="1"/>
  <c r="C7" l="1"/>
  <c r="M9" l="1"/>
  <c r="D33"/>
  <c r="D28"/>
  <c r="D29"/>
  <c r="D21"/>
  <c r="M8"/>
  <c r="D50"/>
  <c r="D37"/>
  <c r="D17"/>
  <c r="D43"/>
  <c r="D26"/>
  <c r="D22"/>
  <c r="D24"/>
  <c r="D18"/>
  <c r="D27"/>
  <c r="D7"/>
  <c r="E7" s="1"/>
  <c r="D40"/>
  <c r="D45"/>
  <c r="D32"/>
  <c r="D34"/>
  <c r="Q3"/>
  <c r="N9"/>
  <c r="D15"/>
  <c r="D12"/>
  <c r="D16"/>
  <c r="D42"/>
  <c r="D46"/>
  <c r="D19"/>
  <c r="D38"/>
  <c r="D20"/>
  <c r="D41"/>
  <c r="D35"/>
  <c r="D25"/>
  <c r="D47"/>
  <c r="D23"/>
  <c r="D44"/>
  <c r="D48"/>
  <c r="D39"/>
  <c r="D36"/>
  <c r="D49"/>
  <c r="D31"/>
  <c r="N8"/>
  <c r="D30"/>
  <c r="D13"/>
  <c r="D14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<sst xmlns="http://schemas.openxmlformats.org/spreadsheetml/2006/main" count="97" uniqueCount="60">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</sst>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948.52186550435488</c:v>
                </c:pt>
                <c:pt idx="1">
                  <c:v>848.42944042950171</c:v>
                </c:pt>
                <c:pt idx="2">
                  <c:v>182.30872291283407</c:v>
                </c:pt>
                <c:pt idx="3">
                  <c:v>706.7209113293078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948.52186550435488</v>
          </cell>
        </row>
      </sheetData>
      <sheetData sheetId="1">
        <row r="4">
          <cell r="J4">
            <v>848.42944042950171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0.60597220160122189</v>
          </cell>
        </row>
      </sheetData>
      <sheetData sheetId="4">
        <row r="46">
          <cell r="M46">
            <v>79.390000000000015</v>
          </cell>
          <cell r="O46">
            <v>0.86749675530989201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30.314026428279156</v>
          </cell>
        </row>
      </sheetData>
      <sheetData sheetId="8">
        <row r="4">
          <cell r="J4">
            <v>6.9130596548381975</v>
          </cell>
        </row>
      </sheetData>
      <sheetData sheetId="9">
        <row r="4">
          <cell r="J4">
            <v>18.522821931424755</v>
          </cell>
        </row>
      </sheetData>
      <sheetData sheetId="10">
        <row r="4">
          <cell r="J4">
            <v>10.861215287666985</v>
          </cell>
        </row>
      </sheetData>
      <sheetData sheetId="11">
        <row r="4">
          <cell r="J4">
            <v>35.611514385041112</v>
          </cell>
        </row>
      </sheetData>
      <sheetData sheetId="12">
        <row r="4">
          <cell r="J4">
            <v>2.1490195116376607</v>
          </cell>
        </row>
      </sheetData>
      <sheetData sheetId="13">
        <row r="4">
          <cell r="J4">
            <v>139.16768777083956</v>
          </cell>
        </row>
      </sheetData>
      <sheetData sheetId="14">
        <row r="4">
          <cell r="J4">
            <v>4.7514775212178133</v>
          </cell>
        </row>
      </sheetData>
      <sheetData sheetId="15">
        <row r="4">
          <cell r="J4">
            <v>31.013264615658656</v>
          </cell>
        </row>
      </sheetData>
      <sheetData sheetId="16">
        <row r="4">
          <cell r="J4">
            <v>3.981793540461795</v>
          </cell>
        </row>
      </sheetData>
      <sheetData sheetId="17">
        <row r="4">
          <cell r="J4">
            <v>6.8675057211239459</v>
          </cell>
        </row>
      </sheetData>
      <sheetData sheetId="18">
        <row r="4">
          <cell r="J4">
            <v>8.9754380328284782</v>
          </cell>
        </row>
      </sheetData>
      <sheetData sheetId="19">
        <row r="4">
          <cell r="J4">
            <v>9.2485965561672359</v>
          </cell>
        </row>
      </sheetData>
      <sheetData sheetId="20">
        <row r="4">
          <cell r="J4">
            <v>11.466219821622518</v>
          </cell>
        </row>
      </sheetData>
      <sheetData sheetId="21">
        <row r="4">
          <cell r="J4">
            <v>1.3902087022479945</v>
          </cell>
        </row>
      </sheetData>
      <sheetData sheetId="22">
        <row r="4">
          <cell r="J4">
            <v>28.202788211226142</v>
          </cell>
        </row>
      </sheetData>
      <sheetData sheetId="23">
        <row r="4">
          <cell r="J4">
            <v>35.073763806162113</v>
          </cell>
        </row>
      </sheetData>
      <sheetData sheetId="24">
        <row r="4">
          <cell r="J4">
            <v>23.701464880645368</v>
          </cell>
        </row>
      </sheetData>
      <sheetData sheetId="25">
        <row r="4">
          <cell r="J4">
            <v>27.679512943344189</v>
          </cell>
        </row>
      </sheetData>
      <sheetData sheetId="26">
        <row r="4">
          <cell r="J4">
            <v>3.4368624740825608</v>
          </cell>
        </row>
      </sheetData>
      <sheetData sheetId="27">
        <row r="4">
          <cell r="J4">
            <v>182.30872291283407</v>
          </cell>
        </row>
      </sheetData>
      <sheetData sheetId="28">
        <row r="4">
          <cell r="J4">
            <v>0.75694925530169976</v>
          </cell>
        </row>
      </sheetData>
      <sheetData sheetId="29">
        <row r="4">
          <cell r="J4">
            <v>9.6920613010851735</v>
          </cell>
        </row>
      </sheetData>
      <sheetData sheetId="30">
        <row r="4">
          <cell r="J4">
            <v>14.942508348446168</v>
          </cell>
        </row>
      </sheetData>
      <sheetData sheetId="31">
        <row r="4">
          <cell r="J4">
            <v>4.5207949662412314</v>
          </cell>
        </row>
      </sheetData>
      <sheetData sheetId="32">
        <row r="4">
          <cell r="J4">
            <v>2.4800360143690225</v>
          </cell>
        </row>
      </sheetData>
      <sheetData sheetId="33">
        <row r="4">
          <cell r="J4">
            <v>1.6683733091436908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2.8541210641775564E-2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2709.7659230613717</v>
      </c>
      <c r="D7" s="20">
        <f>(C7*[1]Feuil1!$K$2-C4)/C4</f>
        <v>1.8708993632094596E-2</v>
      </c>
      <c r="E7" s="31">
        <f>C7-C7/(1+D7)</f>
        <v>49.765923061371723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948.52186550435488</v>
      </c>
    </row>
    <row r="9" spans="2:20">
      <c r="M9" s="17" t="str">
        <f>IF(C13&gt;C7*[2]Params!F8,B13,"Others")</f>
        <v>BTC</v>
      </c>
      <c r="N9" s="18">
        <f>IF(C13&gt;C7*0.1,C13,C7)</f>
        <v>848.42944042950171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182.30872291283407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706.7209113293078</v>
      </c>
    </row>
    <row r="12" spans="2:20">
      <c r="B12" s="7" t="s">
        <v>19</v>
      </c>
      <c r="C12" s="1">
        <f>[2]ETH!J4</f>
        <v>948.52186550435488</v>
      </c>
      <c r="D12" s="20">
        <f>C12/$C$7</f>
        <v>0.35003830309916861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848.42944042950171</v>
      </c>
      <c r="D13" s="20">
        <f t="shared" ref="D13:D50" si="0">C13/$C$7</f>
        <v>0.31310063840163149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182.30872291283407</v>
      </c>
      <c r="D14" s="20">
        <f t="shared" si="0"/>
        <v>6.7278402669877058E-2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139.16768777083956</v>
      </c>
      <c r="D15" s="20">
        <f t="shared" si="0"/>
        <v>5.1357826366645785E-2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2.9297733551209751E-2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2.5518809359694597E-2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1.3849904776129258E-2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35.611514385041112</v>
      </c>
      <c r="D19" s="20">
        <f>C19/$C$7</f>
        <v>1.3141915352160317E-2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35.073763806162113</v>
      </c>
      <c r="D20" s="20">
        <f t="shared" si="0"/>
        <v>1.2943466263143995E-2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28.202788211226142</v>
      </c>
      <c r="D21" s="20">
        <f t="shared" si="0"/>
        <v>1.040783189839656E-2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31.013264615658656</v>
      </c>
      <c r="D22" s="20">
        <f t="shared" si="0"/>
        <v>1.1444997647848957E-2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30.314026428279156</v>
      </c>
      <c r="D23" s="20">
        <f t="shared" si="0"/>
        <v>1.1186953887895871E-2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27.679512943344189</v>
      </c>
      <c r="D24" s="20">
        <f t="shared" si="0"/>
        <v>1.0214724713960946E-2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23.701464880645368</v>
      </c>
      <c r="D25" s="20">
        <f t="shared" si="0"/>
        <v>8.7466834972478053E-3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8.6132901005823836E-3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8.3648061530934327E-3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6.0780157650639184E-3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18.522821931424755</v>
      </c>
      <c r="D29" s="20">
        <f t="shared" si="0"/>
        <v>6.8355800675574604E-3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14.942508348446168</v>
      </c>
      <c r="D30" s="20">
        <f t="shared" si="0"/>
        <v>5.5143170195176101E-3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11.466219821622518</v>
      </c>
      <c r="D31" s="20">
        <f t="shared" si="0"/>
        <v>4.2314429169101435E-3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10.861215287666985</v>
      </c>
      <c r="D32" s="20">
        <f t="shared" si="0"/>
        <v>4.0081747265448197E-3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9.6920613010851735</v>
      </c>
      <c r="D33" s="20">
        <f t="shared" si="0"/>
        <v>3.5767153238592353E-3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8.9754380328284782</v>
      </c>
      <c r="D34" s="20">
        <f t="shared" si="0"/>
        <v>3.3122558507520205E-3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9.2485965561672359</v>
      </c>
      <c r="D35" s="20">
        <f t="shared" si="0"/>
        <v>3.4130610609046951E-3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6.9130596548381975</v>
      </c>
      <c r="D36" s="20">
        <f t="shared" si="0"/>
        <v>2.551164879595258E-3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6.8675057211239459</v>
      </c>
      <c r="D37" s="20">
        <f t="shared" si="0"/>
        <v>2.5343538579027324E-3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1.9927920541193177E-3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4.5207949662412314</v>
      </c>
      <c r="D39" s="20">
        <f t="shared" si="0"/>
        <v>1.6683341272274324E-3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3.981793540461795</v>
      </c>
      <c r="D40" s="20">
        <f t="shared" si="0"/>
        <v>1.4694234312177575E-3</v>
      </c>
    </row>
    <row r="41" spans="2:14">
      <c r="B41" s="22" t="s">
        <v>51</v>
      </c>
      <c r="C41" s="9">
        <f>[2]DOGE!$J$4</f>
        <v>4.7514775212178133</v>
      </c>
      <c r="D41" s="20">
        <f t="shared" si="0"/>
        <v>1.753464194372113E-3</v>
      </c>
    </row>
    <row r="42" spans="2:14">
      <c r="B42" s="22" t="s">
        <v>56</v>
      </c>
      <c r="C42" s="9">
        <f>[2]SHIB!$J$4</f>
        <v>3.4368624740825608</v>
      </c>
      <c r="D42" s="20">
        <f t="shared" si="0"/>
        <v>1.2683244869356642E-3</v>
      </c>
    </row>
    <row r="43" spans="2:14">
      <c r="B43" s="22" t="s">
        <v>50</v>
      </c>
      <c r="C43" s="9">
        <f>[2]KAVA!$J$4</f>
        <v>2.4800360143690225</v>
      </c>
      <c r="D43" s="20">
        <f t="shared" si="0"/>
        <v>9.152214932156167E-4</v>
      </c>
    </row>
    <row r="44" spans="2:14">
      <c r="B44" s="22" t="s">
        <v>36</v>
      </c>
      <c r="C44" s="9">
        <f>[2]AMP!$J$4</f>
        <v>2.1490195116376607</v>
      </c>
      <c r="D44" s="20">
        <f t="shared" si="0"/>
        <v>7.9306463091461234E-4</v>
      </c>
    </row>
    <row r="45" spans="2:14">
      <c r="B45" s="22" t="s">
        <v>40</v>
      </c>
      <c r="C45" s="9">
        <f>[2]SHPING!$J$4</f>
        <v>1.6683733091436908</v>
      </c>
      <c r="D45" s="20">
        <f t="shared" si="0"/>
        <v>6.1568908773449978E-4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6.261771858445392E-4</v>
      </c>
    </row>
    <row r="47" spans="2:14">
      <c r="B47" s="22" t="s">
        <v>23</v>
      </c>
      <c r="C47" s="9">
        <f>[2]LUNA!J4</f>
        <v>1.3902087022479945</v>
      </c>
      <c r="D47" s="20">
        <f t="shared" si="0"/>
        <v>5.130364547050615E-4</v>
      </c>
    </row>
    <row r="48" spans="2:14">
      <c r="B48" s="7" t="s">
        <v>28</v>
      </c>
      <c r="C48" s="1">
        <f>[2]ATLAS!O46</f>
        <v>0.86749675530989201</v>
      </c>
      <c r="D48" s="20">
        <f t="shared" si="0"/>
        <v>3.2013715573256347E-4</v>
      </c>
    </row>
    <row r="49" spans="2:4">
      <c r="B49" s="22" t="s">
        <v>43</v>
      </c>
      <c r="C49" s="9">
        <f>[2]TRX!$J$4</f>
        <v>0.75694925530169976</v>
      </c>
      <c r="D49" s="20">
        <f t="shared" si="0"/>
        <v>2.7934119654384485E-4</v>
      </c>
    </row>
    <row r="50" spans="2:4">
      <c r="B50" s="7" t="s">
        <v>25</v>
      </c>
      <c r="C50" s="1">
        <f>[2]POLIS!J4</f>
        <v>0.60597220160122189</v>
      </c>
      <c r="D50" s="20">
        <f t="shared" si="0"/>
        <v>2.2362529414224154E-4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2023-07-25T07:28:00Z</dcterms:modified>
</cp:coreProperties>
</file>