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31" l="1"/>
  <c r="C26" l="1"/>
  <c r="C27"/>
  <c r="C21" l="1"/>
  <c r="C13"/>
  <c r="C12" l="1"/>
  <c r="C16" l="1"/>
  <c r="C48" l="1"/>
  <c r="C7" l="1"/>
  <c r="D16" l="1"/>
  <c r="D31"/>
  <c r="N9"/>
  <c r="D21"/>
  <c r="M8"/>
  <c r="D19"/>
  <c r="D27"/>
  <c r="D13"/>
  <c r="D39"/>
  <c r="D43"/>
  <c r="D32"/>
  <c r="D44"/>
  <c r="D28"/>
  <c r="D15"/>
  <c r="D33"/>
  <c r="Q3"/>
  <c r="D50"/>
  <c r="D14"/>
  <c r="D45"/>
  <c r="D25"/>
  <c r="M9"/>
  <c r="D35"/>
  <c r="D38"/>
  <c r="D18"/>
  <c r="D46"/>
  <c r="D7"/>
  <c r="E7" s="1"/>
  <c r="D26"/>
  <c r="D22"/>
  <c r="D40"/>
  <c r="D34"/>
  <c r="D41"/>
  <c r="D36"/>
  <c r="D24"/>
  <c r="D23"/>
  <c r="D30"/>
  <c r="D47"/>
  <c r="D17"/>
  <c r="N8"/>
  <c r="D37"/>
  <c r="D12"/>
  <c r="D42"/>
  <c r="D49"/>
  <c r="D20"/>
  <c r="D29"/>
  <c r="D48"/>
  <c r="M10" l="1"/>
  <c r="N10"/>
  <c r="M11" l="1"/>
  <c r="N11"/>
  <c r="M12" l="1"/>
  <c r="N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<sst xmlns="http://schemas.openxmlformats.org/spreadsheetml/2006/main" count="97" uniqueCount="60">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</sst>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876.17566991827766</c:v>
                </c:pt>
                <c:pt idx="1">
                  <c:v>794.5562466386898</c:v>
                </c:pt>
                <c:pt idx="2">
                  <c:v>163.80064606478433</c:v>
                </c:pt>
                <c:pt idx="3">
                  <c:v>601.7064687199013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876.17566991827766</v>
          </cell>
        </row>
      </sheetData>
      <sheetData sheetId="1">
        <row r="4">
          <cell r="J4">
            <v>794.5562466386898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0.71752902581671596</v>
          </cell>
        </row>
      </sheetData>
      <sheetData sheetId="4">
        <row r="46">
          <cell r="M46">
            <v>70.349999999999994</v>
          </cell>
          <cell r="O46">
            <v>1.116669632231039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26.780756525463982</v>
          </cell>
        </row>
      </sheetData>
      <sheetData sheetId="8">
        <row r="4">
          <cell r="J4">
            <v>6.0945390880879504</v>
          </cell>
        </row>
      </sheetData>
      <sheetData sheetId="9">
        <row r="4">
          <cell r="J4">
            <v>14.06639596400918</v>
          </cell>
        </row>
      </sheetData>
      <sheetData sheetId="10">
        <row r="4">
          <cell r="J4">
            <v>8.7665851439775047</v>
          </cell>
        </row>
      </sheetData>
      <sheetData sheetId="11">
        <row r="4">
          <cell r="J4">
            <v>28.40975958456778</v>
          </cell>
        </row>
      </sheetData>
      <sheetData sheetId="12">
        <row r="4">
          <cell r="J4">
            <v>1.836356077033942</v>
          </cell>
        </row>
      </sheetData>
      <sheetData sheetId="13">
        <row r="4">
          <cell r="J4">
            <v>132.31144620802772</v>
          </cell>
        </row>
      </sheetData>
      <sheetData sheetId="14">
        <row r="4">
          <cell r="J4">
            <v>4.0583788363831035</v>
          </cell>
        </row>
      </sheetData>
      <sheetData sheetId="15">
        <row r="4">
          <cell r="J4">
            <v>27.138372302837823</v>
          </cell>
        </row>
      </sheetData>
      <sheetData sheetId="16">
        <row r="4">
          <cell r="J4">
            <v>3.286041336813037</v>
          </cell>
        </row>
      </sheetData>
      <sheetData sheetId="17">
        <row r="4">
          <cell r="J4">
            <v>5.911875436277195</v>
          </cell>
        </row>
      </sheetData>
      <sheetData sheetId="18">
        <row r="4">
          <cell r="J4">
            <v>7.4855977315264228</v>
          </cell>
        </row>
      </sheetData>
      <sheetData sheetId="19">
        <row r="4">
          <cell r="J4">
            <v>7.3523771777649349</v>
          </cell>
        </row>
      </sheetData>
      <sheetData sheetId="20">
        <row r="4">
          <cell r="J4">
            <v>11.088353921848141</v>
          </cell>
        </row>
      </sheetData>
      <sheetData sheetId="21">
        <row r="4">
          <cell r="J4">
            <v>1.0842321485220012</v>
          </cell>
        </row>
      </sheetData>
      <sheetData sheetId="22">
        <row r="4">
          <cell r="J4">
            <v>21.71009620813896</v>
          </cell>
        </row>
      </sheetData>
      <sheetData sheetId="23">
        <row r="4">
          <cell r="J4">
            <v>28.363690500159144</v>
          </cell>
        </row>
      </sheetData>
      <sheetData sheetId="24">
        <row r="4">
          <cell r="J4">
            <v>21.418066992505679</v>
          </cell>
        </row>
      </sheetData>
      <sheetData sheetId="25">
        <row r="4">
          <cell r="J4">
            <v>24.623732655774642</v>
          </cell>
        </row>
      </sheetData>
      <sheetData sheetId="26">
        <row r="4">
          <cell r="J4">
            <v>3.5896174334321578</v>
          </cell>
        </row>
      </sheetData>
      <sheetData sheetId="27">
        <row r="4">
          <cell r="J4">
            <v>163.80064606478433</v>
          </cell>
        </row>
      </sheetData>
      <sheetData sheetId="28">
        <row r="4">
          <cell r="J4">
            <v>0.70587236059267466</v>
          </cell>
        </row>
      </sheetData>
      <sheetData sheetId="29">
        <row r="4">
          <cell r="J4">
            <v>7.8049592476395304</v>
          </cell>
        </row>
      </sheetData>
      <sheetData sheetId="30">
        <row r="4">
          <cell r="J4">
            <v>17.771485194911691</v>
          </cell>
        </row>
      </sheetData>
      <sheetData sheetId="31">
        <row r="4">
          <cell r="J4">
            <v>3.8394846470340362</v>
          </cell>
        </row>
      </sheetData>
      <sheetData sheetId="32">
        <row r="4">
          <cell r="J4">
            <v>2.0181723944085528</v>
          </cell>
        </row>
      </sheetData>
      <sheetData sheetId="33">
        <row r="4">
          <cell r="J4">
            <v>1.6628923257175119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1.7352968837939145E-2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2457.7926923232553</v>
      </c>
      <c r="D7" s="20">
        <f>(C7*[1]Feuil1!$K$2-C4)/C4</f>
        <v>-6.5751315783557918E-2</v>
      </c>
      <c r="E7" s="31">
        <f>C7-C7/(1+D7)</f>
        <v>-172.97653844597517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876.17566991827766</v>
      </c>
    </row>
    <row r="9" spans="2:20">
      <c r="M9" s="17" t="str">
        <f>IF(C13&gt;C7*[2]Params!F8,B13,"Others")</f>
        <v>BTC</v>
      </c>
      <c r="N9" s="18">
        <f>IF(C13&gt;C7*0.1,C13,C7)</f>
        <v>794.5562466386898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163.80064606478433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601.7064687199013</v>
      </c>
    </row>
    <row r="12" spans="2:20">
      <c r="B12" s="7" t="s">
        <v>19</v>
      </c>
      <c r="C12" s="1">
        <f>[2]ETH!J4</f>
        <v>876.17566991827766</v>
      </c>
      <c r="D12" s="20">
        <f>C12/$C$7</f>
        <v>0.35648884165656097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794.5562466386898</v>
      </c>
      <c r="D13" s="20">
        <f t="shared" ref="D13:D50" si="0">C13/$C$7</f>
        <v>0.3232804170670826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163.80064606478433</v>
      </c>
      <c r="D14" s="20">
        <f t="shared" si="0"/>
        <v>6.664542806087928E-2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132.31144620802772</v>
      </c>
      <c r="D15" s="20">
        <f t="shared" si="0"/>
        <v>5.3833444383366152E-2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2.862324402694065E-2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2.8135001058464053E-2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28.40975958456778</v>
      </c>
      <c r="D18" s="20">
        <f>C18/$C$7</f>
        <v>1.1559054461063249E-2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28.363690500159144</v>
      </c>
      <c r="D19" s="20">
        <f>C19/$C$7</f>
        <v>1.1540310372291024E-2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27.138372302837823</v>
      </c>
      <c r="D20" s="20">
        <f t="shared" si="0"/>
        <v>1.1041766210633892E-2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26.780756525463982</v>
      </c>
      <c r="D21" s="20">
        <f t="shared" si="0"/>
        <v>1.0896263386701334E-2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24.623732655774642</v>
      </c>
      <c r="D22" s="20">
        <f t="shared" si="0"/>
        <v>1.0018636939024663E-2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21.71009620813896</v>
      </c>
      <c r="D23" s="20">
        <f t="shared" si="0"/>
        <v>8.8331681821452786E-3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21.418066992505679</v>
      </c>
      <c r="D24" s="20">
        <f t="shared" si="0"/>
        <v>8.714350506209707E-3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5.2892988251631622E-3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17.771485194911691</v>
      </c>
      <c r="D26" s="20">
        <f t="shared" si="0"/>
        <v>7.2306689048346872E-3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14.06639596400918</v>
      </c>
      <c r="D27" s="20">
        <f t="shared" si="0"/>
        <v>5.7231824343625852E-3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6.7011347423413291E-3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5.1428259346201826E-3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5.5090081609776315E-3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11.088353921848141</v>
      </c>
      <c r="D31" s="20">
        <f t="shared" si="0"/>
        <v>4.5115090286019007E-3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8.7665851439775047</v>
      </c>
      <c r="D32" s="20">
        <f t="shared" si="0"/>
        <v>3.566852961748696E-3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7.8049592476395304</v>
      </c>
      <c r="D33" s="20">
        <f t="shared" si="0"/>
        <v>3.1755970599220097E-3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7.3523771777649349</v>
      </c>
      <c r="D34" s="20">
        <f t="shared" si="0"/>
        <v>2.9914553821929627E-3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7.4855977315264228</v>
      </c>
      <c r="D35" s="20">
        <f t="shared" si="0"/>
        <v>3.0456587143851341E-3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6.0945390880879504</v>
      </c>
      <c r="D36" s="20">
        <f t="shared" si="0"/>
        <v>2.4796798798872744E-3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5.911875436277195</v>
      </c>
      <c r="D37" s="20">
        <f t="shared" si="0"/>
        <v>2.4053596768932252E-3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2.1970933581446981E-3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4.0583788363831035</v>
      </c>
      <c r="D39" s="20">
        <f t="shared" si="0"/>
        <v>1.6512291085652455E-3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3.8394846470340362</v>
      </c>
      <c r="D40" s="20">
        <f t="shared" si="0"/>
        <v>1.5621678179068559E-3</v>
      </c>
    </row>
    <row r="41" spans="2:14">
      <c r="B41" s="22" t="s">
        <v>56</v>
      </c>
      <c r="C41" s="9">
        <f>[2]SHIB!$J$4</f>
        <v>3.5896174334321578</v>
      </c>
      <c r="D41" s="20">
        <f t="shared" si="0"/>
        <v>1.4605045594952245E-3</v>
      </c>
    </row>
    <row r="42" spans="2:14">
      <c r="B42" s="22" t="s">
        <v>33</v>
      </c>
      <c r="C42" s="1">
        <f>[2]EGLD!$J$4</f>
        <v>3.286041336813037</v>
      </c>
      <c r="D42" s="20">
        <f t="shared" si="0"/>
        <v>1.3369888140186757E-3</v>
      </c>
    </row>
    <row r="43" spans="2:14">
      <c r="B43" s="22" t="s">
        <v>50</v>
      </c>
      <c r="C43" s="9">
        <f>[2]KAVA!$J$4</f>
        <v>2.0181723944085528</v>
      </c>
      <c r="D43" s="20">
        <f t="shared" si="0"/>
        <v>8.2113206728629885E-4</v>
      </c>
    </row>
    <row r="44" spans="2:14">
      <c r="B44" s="22" t="s">
        <v>36</v>
      </c>
      <c r="C44" s="9">
        <f>[2]AMP!$J$4</f>
        <v>1.836356077033942</v>
      </c>
      <c r="D44" s="20">
        <f t="shared" si="0"/>
        <v>7.4715661852591258E-4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6.9037295346341323E-4</v>
      </c>
    </row>
    <row r="46" spans="2:14">
      <c r="B46" s="22" t="s">
        <v>40</v>
      </c>
      <c r="C46" s="9">
        <f>[2]SHPING!$J$4</f>
        <v>1.6628923257175119</v>
      </c>
      <c r="D46" s="20">
        <f t="shared" si="0"/>
        <v>6.7657957113772876E-4</v>
      </c>
    </row>
    <row r="47" spans="2:14">
      <c r="B47" s="22" t="s">
        <v>23</v>
      </c>
      <c r="C47" s="9">
        <f>[2]LUNA!J4</f>
        <v>1.0842321485220012</v>
      </c>
      <c r="D47" s="20">
        <f t="shared" si="0"/>
        <v>4.411406022601194E-4</v>
      </c>
    </row>
    <row r="48" spans="2:14">
      <c r="B48" s="7" t="s">
        <v>28</v>
      </c>
      <c r="C48" s="1">
        <f>[2]ATLAS!O46</f>
        <v>1.116669632231039</v>
      </c>
      <c r="D48" s="20">
        <f t="shared" si="0"/>
        <v>4.5433841337346267E-4</v>
      </c>
    </row>
    <row r="49" spans="2:4">
      <c r="B49" s="7" t="s">
        <v>25</v>
      </c>
      <c r="C49" s="1">
        <f>[2]POLIS!J4</f>
        <v>0.71752902581671596</v>
      </c>
      <c r="D49" s="20">
        <f t="shared" si="0"/>
        <v>2.9194041794406339E-4</v>
      </c>
    </row>
    <row r="50" spans="2:4">
      <c r="B50" s="22" t="s">
        <v>43</v>
      </c>
      <c r="C50" s="9">
        <f>[2]TRX!$J$4</f>
        <v>0.70587236059267466</v>
      </c>
      <c r="D50" s="20">
        <f t="shared" si="0"/>
        <v>2.8719768058446015E-4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2023-08-31T07:07:01Z</dcterms:modified>
</cp:coreProperties>
</file>