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32" l="1"/>
  <c r="C7" l="1"/>
  <c r="D48" l="1"/>
  <c r="D14"/>
  <c r="D42"/>
  <c r="D25"/>
  <c r="D30"/>
  <c r="D54"/>
  <c r="D12"/>
  <c r="D34"/>
  <c r="D45"/>
  <c r="N8"/>
  <c r="D55"/>
  <c r="D16"/>
  <c r="D21"/>
  <c r="D24"/>
  <c r="D28"/>
  <c r="D49"/>
  <c r="D27"/>
  <c r="D53"/>
  <c r="D41"/>
  <c r="D36"/>
  <c r="D43"/>
  <c r="D20"/>
  <c r="D47"/>
  <c r="D13"/>
  <c r="D52"/>
  <c r="Q3"/>
  <c r="D22"/>
  <c r="D7"/>
  <c r="E7" s="1"/>
  <c r="D38"/>
  <c r="D39"/>
  <c r="D37"/>
  <c r="M8"/>
  <c r="D19"/>
  <c r="D51"/>
  <c r="D46"/>
  <c r="D31"/>
  <c r="D18"/>
  <c r="D44"/>
  <c r="D33"/>
  <c r="D50"/>
  <c r="D40"/>
  <c r="D35"/>
  <c r="D29"/>
  <c r="D15"/>
  <c r="D26"/>
  <c r="D23"/>
  <c r="N9"/>
  <c r="M9"/>
  <c r="D17"/>
  <c r="D32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<sst xmlns="http://schemas.openxmlformats.org/spreadsheetml/2006/main" count="107" uniqueCount="67">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</sst>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1343.4970114220525</c:v>
                </c:pt>
                <c:pt idx="1">
                  <c:v>1342.0361891698171</c:v>
                </c:pt>
                <c:pt idx="2">
                  <c:v>548.62</c:v>
                </c:pt>
                <c:pt idx="3">
                  <c:v>261.98842524235573</c:v>
                </c:pt>
                <c:pt idx="4">
                  <c:v>1005.3266848704541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1342.0361891698171</v>
          </cell>
        </row>
      </sheetData>
      <sheetData sheetId="1">
        <row r="4">
          <cell r="J4">
            <v>1343.4970114220525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2.4372580215989275</v>
          </cell>
        </row>
      </sheetData>
      <sheetData sheetId="4">
        <row r="47">
          <cell r="M47">
            <v>111.75</v>
          </cell>
          <cell r="O47">
            <v>2.2557708650762578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2.3684817456481615</v>
          </cell>
        </row>
      </sheetData>
      <sheetData sheetId="8">
        <row r="4">
          <cell r="J4">
            <v>37.758846205273755</v>
          </cell>
        </row>
      </sheetData>
      <sheetData sheetId="9">
        <row r="4">
          <cell r="J4">
            <v>9.4003057772871141</v>
          </cell>
        </row>
      </sheetData>
      <sheetData sheetId="10">
        <row r="4">
          <cell r="J4">
            <v>18.67476795461252</v>
          </cell>
        </row>
      </sheetData>
      <sheetData sheetId="11">
        <row r="4">
          <cell r="J4">
            <v>11.93132253335409</v>
          </cell>
        </row>
      </sheetData>
      <sheetData sheetId="12">
        <row r="4">
          <cell r="J4">
            <v>48.414412967844115</v>
          </cell>
        </row>
      </sheetData>
      <sheetData sheetId="13">
        <row r="4">
          <cell r="J4">
            <v>3.1249564379256491</v>
          </cell>
        </row>
      </sheetData>
      <sheetData sheetId="14">
        <row r="4">
          <cell r="J4">
            <v>216.01490598966393</v>
          </cell>
        </row>
      </sheetData>
      <sheetData sheetId="15">
        <row r="4">
          <cell r="J4">
            <v>4.9006132711434596</v>
          </cell>
        </row>
      </sheetData>
      <sheetData sheetId="16">
        <row r="4">
          <cell r="J4">
            <v>43.825928682601706</v>
          </cell>
        </row>
      </sheetData>
      <sheetData sheetId="17">
        <row r="4">
          <cell r="J4">
            <v>5.5126195461713081</v>
          </cell>
        </row>
      </sheetData>
      <sheetData sheetId="18">
        <row r="4">
          <cell r="J4">
            <v>4.3405965669140567</v>
          </cell>
        </row>
      </sheetData>
      <sheetData sheetId="19">
        <row r="4">
          <cell r="J4">
            <v>12.459967151416352</v>
          </cell>
        </row>
      </sheetData>
      <sheetData sheetId="20">
        <row r="4">
          <cell r="J4">
            <v>2.1774530842891502</v>
          </cell>
        </row>
      </sheetData>
      <sheetData sheetId="21">
        <row r="4">
          <cell r="J4">
            <v>13.135405269121138</v>
          </cell>
        </row>
      </sheetData>
      <sheetData sheetId="22">
        <row r="4">
          <cell r="J4">
            <v>8.1318253927551112</v>
          </cell>
        </row>
      </sheetData>
      <sheetData sheetId="23">
        <row r="4">
          <cell r="J4">
            <v>10.900633611728079</v>
          </cell>
        </row>
      </sheetData>
      <sheetData sheetId="24">
        <row r="4">
          <cell r="J4">
            <v>4.9685627643255081</v>
          </cell>
        </row>
      </sheetData>
      <sheetData sheetId="25">
        <row r="4">
          <cell r="J4">
            <v>14.99754331975185</v>
          </cell>
        </row>
      </sheetData>
      <sheetData sheetId="26">
        <row r="4">
          <cell r="J4">
            <v>47.257088145403642</v>
          </cell>
        </row>
      </sheetData>
      <sheetData sheetId="27">
        <row r="4">
          <cell r="J4">
            <v>1.4264144025428354</v>
          </cell>
        </row>
      </sheetData>
      <sheetData sheetId="28">
        <row r="4">
          <cell r="J4">
            <v>39.17241518777562</v>
          </cell>
        </row>
      </sheetData>
      <sheetData sheetId="29">
        <row r="4">
          <cell r="J4">
            <v>32.164382201836169</v>
          </cell>
        </row>
      </sheetData>
      <sheetData sheetId="30">
        <row r="4">
          <cell r="J4">
            <v>2.5470441967369237</v>
          </cell>
        </row>
      </sheetData>
      <sheetData sheetId="31">
        <row r="4">
          <cell r="J4">
            <v>4.2770761829522739</v>
          </cell>
        </row>
      </sheetData>
      <sheetData sheetId="32">
        <row r="4">
          <cell r="J4">
            <v>2.5113134137221671</v>
          </cell>
        </row>
      </sheetData>
      <sheetData sheetId="33">
        <row r="4">
          <cell r="J4">
            <v>261.98842524235573</v>
          </cell>
        </row>
      </sheetData>
      <sheetData sheetId="34">
        <row r="4">
          <cell r="J4">
            <v>0.95751350229542109</v>
          </cell>
        </row>
      </sheetData>
      <sheetData sheetId="35">
        <row r="4">
          <cell r="J4">
            <v>10.478211427369363</v>
          </cell>
        </row>
      </sheetData>
      <sheetData sheetId="36">
        <row r="4">
          <cell r="J4">
            <v>17.752466576790372</v>
          </cell>
        </row>
      </sheetData>
      <sheetData sheetId="37">
        <row r="4">
          <cell r="J4">
            <v>19.133969939164757</v>
          </cell>
        </row>
      </sheetData>
      <sheetData sheetId="38">
        <row r="4">
          <cell r="J4">
            <v>16.339818935362249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548.62</f>
        <v>548.62</v>
      </c>
      <c r="P2" t="s">
        <v>8</v>
      </c>
      <c r="Q2" s="10">
        <f>N2+K2+H2</f>
        <v>605.70000000000005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0.13455609552101483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4501.4683107046794</v>
      </c>
      <c r="D7" s="20">
        <f>(C7*[1]Feuil1!$K$2-C4)/C4</f>
        <v>0.57915811979231258</v>
      </c>
      <c r="E7" s="31">
        <f>C7-C7/(1+D7)</f>
        <v>1650.9188601552291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1343.4970114220525</v>
      </c>
    </row>
    <row r="9" spans="2:20">
      <c r="M9" s="17" t="str">
        <f>IF(C13&gt;C7*Params!F8,B13,"Others")</f>
        <v>ETH</v>
      </c>
      <c r="N9" s="18">
        <f>IF(C13&gt;C7*0.1,C13,C7)</f>
        <v>1342.0361891698171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548.62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261.98842524235573</v>
      </c>
    </row>
    <row r="12" spans="2:20">
      <c r="B12" s="7" t="s">
        <v>4</v>
      </c>
      <c r="C12" s="1">
        <f>[2]BTC!J4</f>
        <v>1343.4970114220525</v>
      </c>
      <c r="D12" s="20">
        <f>C12/$C$7</f>
        <v>0.29845750734869347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1005.3266848704541</v>
      </c>
    </row>
    <row r="13" spans="2:20">
      <c r="B13" s="7" t="s">
        <v>19</v>
      </c>
      <c r="C13" s="1">
        <f>[2]ETH!J4</f>
        <v>1342.0361891698171</v>
      </c>
      <c r="D13" s="20">
        <f t="shared" ref="D13:D55" si="0">C13/$C$7</f>
        <v>0.29813298606998945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548.62</v>
      </c>
      <c r="D14" s="20">
        <f t="shared" si="0"/>
        <v>0.12187578855000684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261.98842524235573</v>
      </c>
      <c r="D15" s="20">
        <f t="shared" si="0"/>
        <v>5.8200659686826257E-2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216.01490598966393</v>
      </c>
      <c r="D16" s="20">
        <f t="shared" si="0"/>
        <v>4.7987654489529886E-2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2.4825233076561672E-2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1.9993476303271144E-2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1.3895466030773445E-2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1.1262991650842746E-2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47.257088145403642</v>
      </c>
      <c r="D21" s="20">
        <f t="shared" si="0"/>
        <v>1.0498149688852484E-2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48.414412967844115</v>
      </c>
      <c r="D22" s="20">
        <f t="shared" si="0"/>
        <v>1.0755249093437495E-2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43.825928682601706</v>
      </c>
      <c r="D23" s="20">
        <f t="shared" si="0"/>
        <v>9.7359185176049828E-3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39.17241518777562</v>
      </c>
      <c r="D24" s="20">
        <f t="shared" si="0"/>
        <v>8.7021417199854498E-3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37.758846205273755</v>
      </c>
      <c r="D25" s="20">
        <f t="shared" si="0"/>
        <v>8.3881177427111153E-3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32.164382201836169</v>
      </c>
      <c r="D26" s="20">
        <f t="shared" si="0"/>
        <v>7.1453090373529739E-3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18.67476795461252</v>
      </c>
      <c r="D27" s="20">
        <f t="shared" si="0"/>
        <v>4.1485947841070304E-3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19.133969939164757</v>
      </c>
      <c r="D28" s="20">
        <f t="shared" si="0"/>
        <v>4.2506063840688111E-3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17.752466576790372</v>
      </c>
      <c r="D29" s="20">
        <f t="shared" si="0"/>
        <v>3.9437057758630149E-3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16.339818935362249</v>
      </c>
      <c r="D30" s="20">
        <f t="shared" si="0"/>
        <v>3.6298864742656252E-3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14.99754331975185</v>
      </c>
      <c r="D31" s="20">
        <f t="shared" si="0"/>
        <v>3.3317002996749007E-3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13.135405269121138</v>
      </c>
      <c r="D32" s="20">
        <f t="shared" si="0"/>
        <v>2.9180268220226268E-3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11.93132253335409</v>
      </c>
      <c r="D33" s="20">
        <f t="shared" si="0"/>
        <v>2.6505401593033338E-3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12.459967151416352</v>
      </c>
      <c r="D34" s="20">
        <f t="shared" si="0"/>
        <v>2.7679784220153302E-3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10.478211427369363</v>
      </c>
      <c r="D35" s="20">
        <f t="shared" si="0"/>
        <v>2.3277319097086031E-3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10.900633611728079</v>
      </c>
      <c r="D36" s="20">
        <f t="shared" si="0"/>
        <v>2.4215728867414033E-3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2.3325722353816337E-3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9.4003057772871141</v>
      </c>
      <c r="D38" s="20">
        <f t="shared" si="0"/>
        <v>2.088275453352142E-3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8.1318253927551112</v>
      </c>
      <c r="D39" s="20">
        <f t="shared" si="0"/>
        <v>1.806482869915421E-3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1.4173153201652211E-3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5.5126195461713081</v>
      </c>
      <c r="D41" s="20">
        <f t="shared" si="0"/>
        <v>1.2246269807258375E-3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4.9685627643255081</v>
      </c>
      <c r="D42" s="20">
        <f t="shared" si="0"/>
        <v>1.1037649098873047E-3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4.9006132711434596</v>
      </c>
      <c r="D43" s="20">
        <f t="shared" si="0"/>
        <v>1.0886699478678094E-3</v>
      </c>
    </row>
    <row r="44" spans="2:14">
      <c r="B44" s="22" t="s">
        <v>37</v>
      </c>
      <c r="C44" s="9">
        <f>[2]GRT!$J$4</f>
        <v>4.3405965669140567</v>
      </c>
      <c r="D44" s="20">
        <f t="shared" si="0"/>
        <v>9.6426238447395866E-4</v>
      </c>
    </row>
    <row r="45" spans="2:14">
      <c r="B45" s="22" t="s">
        <v>56</v>
      </c>
      <c r="C45" s="9">
        <f>[2]SHIB!$J$4</f>
        <v>4.2770761829522739</v>
      </c>
      <c r="D45" s="20">
        <f t="shared" si="0"/>
        <v>9.5015134790157429E-4</v>
      </c>
    </row>
    <row r="46" spans="2:14">
      <c r="B46" s="22" t="s">
        <v>36</v>
      </c>
      <c r="C46" s="9">
        <f>[2]AMP!$J$4</f>
        <v>3.1249564379256491</v>
      </c>
      <c r="D46" s="20">
        <f t="shared" si="0"/>
        <v>6.9420824989356751E-4</v>
      </c>
    </row>
    <row r="47" spans="2:14">
      <c r="B47" s="22" t="s">
        <v>64</v>
      </c>
      <c r="C47" s="10">
        <f>[2]ACE!$J$4</f>
        <v>2.3684817456481615</v>
      </c>
      <c r="D47" s="20">
        <f t="shared" si="0"/>
        <v>5.2615759618163105E-4</v>
      </c>
    </row>
    <row r="48" spans="2:14">
      <c r="B48" s="22" t="s">
        <v>40</v>
      </c>
      <c r="C48" s="9">
        <f>[2]SHPING!$J$4</f>
        <v>2.5113134137221671</v>
      </c>
      <c r="D48" s="20">
        <f t="shared" si="0"/>
        <v>5.578876136371235E-4</v>
      </c>
    </row>
    <row r="49" spans="2:4">
      <c r="B49" s="22" t="s">
        <v>62</v>
      </c>
      <c r="C49" s="10">
        <f>[2]SEI!$J$4</f>
        <v>2.5470441967369237</v>
      </c>
      <c r="D49" s="20">
        <f t="shared" si="0"/>
        <v>5.658251976760441E-4</v>
      </c>
    </row>
    <row r="50" spans="2:4">
      <c r="B50" s="7" t="s">
        <v>25</v>
      </c>
      <c r="C50" s="1">
        <f>[2]POLIS!J4</f>
        <v>2.4372580215989275</v>
      </c>
      <c r="D50" s="20">
        <f t="shared" si="0"/>
        <v>5.414362277755074E-4</v>
      </c>
    </row>
    <row r="51" spans="2:4">
      <c r="B51" s="22" t="s">
        <v>50</v>
      </c>
      <c r="C51" s="9">
        <f>[2]KAVA!$J$4</f>
        <v>2.1774530842891502</v>
      </c>
      <c r="D51" s="20">
        <f t="shared" si="0"/>
        <v>4.8372062935799767E-4</v>
      </c>
    </row>
    <row r="52" spans="2:4">
      <c r="B52" s="7" t="s">
        <v>28</v>
      </c>
      <c r="C52" s="1">
        <f>[2]ATLAS!O47</f>
        <v>2.2557708650762578</v>
      </c>
      <c r="D52" s="20">
        <f t="shared" si="0"/>
        <v>5.0111890373901792E-4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3.7694225147935704E-4</v>
      </c>
    </row>
    <row r="54" spans="2:4">
      <c r="B54" s="22" t="s">
        <v>63</v>
      </c>
      <c r="C54" s="10">
        <f>[2]MEME!$J$4</f>
        <v>1.4264144025428354</v>
      </c>
      <c r="D54" s="20">
        <f t="shared" si="0"/>
        <v>3.1687758395427607E-4</v>
      </c>
    </row>
    <row r="55" spans="2:4">
      <c r="B55" s="22" t="s">
        <v>43</v>
      </c>
      <c r="C55" s="9">
        <f>[2]TRX!$J$4</f>
        <v>0.95751350229542109</v>
      </c>
      <c r="D55" s="20">
        <f t="shared" si="0"/>
        <v>2.1271137242450736E-4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2024-01-09T22:40:34Z</dcterms:modified>
</cp:coreProperties>
</file>