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46" l="1"/>
  <c r="C25"/>
  <c r="C29" l="1"/>
  <c r="T2"/>
  <c r="C25" i="2" l="1"/>
  <c r="C35" i="1" l="1"/>
  <c r="C4"/>
  <c r="C38"/>
  <c r="C28"/>
  <c r="Q2" l="1"/>
  <c r="C45" l="1"/>
  <c r="C48" l="1"/>
  <c r="C44" l="1"/>
  <c r="C43" l="1"/>
  <c r="C17" l="1"/>
  <c r="C39" l="1"/>
  <c r="C50" l="1"/>
  <c r="C33" l="1"/>
  <c r="C49"/>
  <c r="C24"/>
  <c r="C47"/>
  <c r="C36"/>
  <c r="C37"/>
  <c r="C40"/>
  <c r="C18"/>
  <c r="C30"/>
  <c r="C26" l="1"/>
  <c r="C42"/>
  <c r="C23"/>
  <c r="C32"/>
  <c r="C41"/>
  <c r="C34"/>
  <c r="C27"/>
  <c r="C22"/>
  <c r="C20"/>
  <c r="C21"/>
  <c r="C19"/>
  <c r="C12" l="1"/>
  <c r="C16"/>
  <c r="C13" l="1"/>
  <c r="C31" l="1"/>
  <c r="C15" l="1"/>
  <c r="C14" l="1"/>
  <c r="C7" l="1"/>
  <c r="D27" l="1"/>
  <c r="N8"/>
  <c r="D45"/>
  <c r="D23"/>
  <c r="D32"/>
  <c r="D21"/>
  <c r="D22"/>
  <c r="D25"/>
  <c r="D18"/>
  <c r="D35"/>
  <c r="M9"/>
  <c r="M8"/>
  <c r="D16"/>
  <c r="D50"/>
  <c r="D37"/>
  <c r="N9"/>
  <c r="D33"/>
  <c r="D48"/>
  <c r="D28"/>
  <c r="D31"/>
  <c r="D30"/>
  <c r="D43"/>
  <c r="D47"/>
  <c r="D46"/>
  <c r="D40"/>
  <c r="D13"/>
  <c r="D49"/>
  <c r="D38"/>
  <c r="D41"/>
  <c r="D17"/>
  <c r="D44"/>
  <c r="Q3"/>
  <c r="D36"/>
  <c r="D39"/>
  <c r="D34"/>
  <c r="D19"/>
  <c r="D29"/>
  <c r="D24"/>
  <c r="D26"/>
  <c r="D12"/>
  <c r="D42"/>
  <c r="D20"/>
  <c r="D7"/>
  <c r="E7" s="1"/>
  <c r="D15"/>
  <c r="D14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<sst xmlns="http://schemas.openxmlformats.org/spreadsheetml/2006/main" count="97" uniqueCount="60">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</sst>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BNB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939.46113680808321</c:v>
                </c:pt>
                <c:pt idx="1">
                  <c:v>873.70186503977288</c:v>
                </c:pt>
                <c:pt idx="2">
                  <c:v>162.10682795506852</c:v>
                </c:pt>
                <c:pt idx="3">
                  <c:v>195.48480638832041</c:v>
                </c:pt>
                <c:pt idx="4">
                  <c:v>505.39914681056416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939.46113680808321</v>
          </cell>
        </row>
      </sheetData>
      <sheetData sheetId="1">
        <row r="4">
          <cell r="J4">
            <v>873.70186503977288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0.85897659955319206</v>
          </cell>
        </row>
      </sheetData>
      <sheetData sheetId="4">
        <row r="46">
          <cell r="M46">
            <v>79.390000000000015</v>
          </cell>
          <cell r="O46">
            <v>0.68672231599297362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26.720956924260285</v>
          </cell>
        </row>
      </sheetData>
      <sheetData sheetId="8">
        <row r="4">
          <cell r="J4">
            <v>7.0865787911591296</v>
          </cell>
        </row>
      </sheetData>
      <sheetData sheetId="9">
        <row r="4">
          <cell r="J4">
            <v>15.724528770171995</v>
          </cell>
        </row>
      </sheetData>
      <sheetData sheetId="10">
        <row r="4">
          <cell r="J4">
            <v>11.05157933319571</v>
          </cell>
        </row>
      </sheetData>
      <sheetData sheetId="11">
        <row r="4">
          <cell r="J4">
            <v>31.358681985719542</v>
          </cell>
        </row>
      </sheetData>
      <sheetData sheetId="12">
        <row r="4">
          <cell r="J4">
            <v>1.9489647833467421</v>
          </cell>
        </row>
      </sheetData>
      <sheetData sheetId="13">
        <row r="4">
          <cell r="J4">
            <v>195.48480638832041</v>
          </cell>
        </row>
      </sheetData>
      <sheetData sheetId="14">
        <row r="4">
          <cell r="J4">
            <v>4.0125571634931365</v>
          </cell>
        </row>
      </sheetData>
      <sheetData sheetId="15">
        <row r="4">
          <cell r="J4">
            <v>28.653678514243246</v>
          </cell>
        </row>
      </sheetData>
      <sheetData sheetId="16">
        <row r="4">
          <cell r="J4">
            <v>4.2134995508066453</v>
          </cell>
        </row>
      </sheetData>
      <sheetData sheetId="17">
        <row r="4">
          <cell r="J4">
            <v>5.5164408751177891</v>
          </cell>
        </row>
      </sheetData>
      <sheetData sheetId="18">
        <row r="4">
          <cell r="J4">
            <v>7.9268155496310175</v>
          </cell>
        </row>
      </sheetData>
      <sheetData sheetId="19">
        <row r="4">
          <cell r="J4">
            <v>6.4102828427209184</v>
          </cell>
        </row>
      </sheetData>
      <sheetData sheetId="20">
        <row r="4">
          <cell r="J4">
            <v>9.1914276017884298</v>
          </cell>
        </row>
      </sheetData>
      <sheetData sheetId="21">
        <row r="4">
          <cell r="J4">
            <v>1.3211688620210778</v>
          </cell>
        </row>
      </sheetData>
      <sheetData sheetId="22">
        <row r="4">
          <cell r="J4">
            <v>27.554160082457656</v>
          </cell>
        </row>
      </sheetData>
      <sheetData sheetId="23">
        <row r="4">
          <cell r="J4">
            <v>31.146537977899463</v>
          </cell>
        </row>
      </sheetData>
      <sheetData sheetId="24">
        <row r="4">
          <cell r="J4">
            <v>24.668713087106692</v>
          </cell>
        </row>
      </sheetData>
      <sheetData sheetId="25">
        <row r="4">
          <cell r="J4">
            <v>25.488657781393702</v>
          </cell>
        </row>
      </sheetData>
      <sheetData sheetId="26">
        <row r="4">
          <cell r="J4">
            <v>3.2115584783672335</v>
          </cell>
        </row>
      </sheetData>
      <sheetData sheetId="27">
        <row r="4">
          <cell r="J4">
            <v>162.10682795506852</v>
          </cell>
        </row>
      </sheetData>
      <sheetData sheetId="28">
        <row r="4">
          <cell r="J4">
            <v>0.72871407361615481</v>
          </cell>
        </row>
      </sheetData>
      <sheetData sheetId="29">
        <row r="4">
          <cell r="J4">
            <v>7.8880576030285336</v>
          </cell>
        </row>
      </sheetData>
      <sheetData sheetId="30">
        <row r="4">
          <cell r="J4">
            <v>20.289598218245153</v>
          </cell>
        </row>
      </sheetData>
      <sheetData sheetId="31">
        <row r="4">
          <cell r="J4">
            <v>4.7397842057582302</v>
          </cell>
        </row>
      </sheetData>
      <sheetData sheetId="32">
        <row r="4">
          <cell r="J4">
            <v>2.7675147673051996</v>
          </cell>
        </row>
      </sheetData>
      <sheetData sheetId="33">
        <row r="4">
          <cell r="J4">
            <v>1.8033052745590321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1.3846021608259399E-2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2699.4035584708718</v>
      </c>
      <c r="D7" s="20">
        <f>(C7*[1]Feuil1!$K$2-C4)/C4</f>
        <v>3.7364776020552333E-2</v>
      </c>
      <c r="E7" s="31">
        <f>C7-C7/(1+D7)</f>
        <v>97.229645427394189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939.46113680808321</v>
      </c>
    </row>
    <row r="9" spans="2:20">
      <c r="M9" s="17" t="str">
        <f>IF(C13&gt;C7*[2]Params!F8,B13,"Others")</f>
        <v>BTC</v>
      </c>
      <c r="N9" s="18">
        <f>IF(C13&gt;C7*0.1,C13,C7)</f>
        <v>873.70186503977288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162.10682795506852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BNB</v>
      </c>
      <c r="N11" s="18">
        <f>IF(OR(M10="",M10="Others"),"",IF(C15&gt;$C$7*[2]Params!F$8,C15,SUM(C15:C39)))</f>
        <v>195.48480638832041</v>
      </c>
    </row>
    <row r="12" spans="2:20">
      <c r="B12" s="7" t="s">
        <v>19</v>
      </c>
      <c r="C12" s="1">
        <f>[2]ETH!J4</f>
        <v>939.46113680808321</v>
      </c>
      <c r="D12" s="20">
        <f>C12/$C$7</f>
        <v>0.34802544949605785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505.39914681056416</v>
      </c>
    </row>
    <row r="13" spans="2:20">
      <c r="B13" s="7" t="s">
        <v>4</v>
      </c>
      <c r="C13" s="1">
        <f>[2]BTC!J4</f>
        <v>873.70186503977288</v>
      </c>
      <c r="D13" s="20">
        <f t="shared" ref="D13:D50" si="0">C13/$C$7</f>
        <v>0.3236647822805338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162.10682795506852</v>
      </c>
      <c r="D14" s="20">
        <f t="shared" si="0"/>
        <v>6.0052831836265717E-2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195.48480638832041</v>
      </c>
      <c r="D15" s="20">
        <f t="shared" si="0"/>
        <v>7.2417777540108336E-2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2.9410200542586518E-2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2.5616769964981204E-2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31.358681985719542</v>
      </c>
      <c r="D18" s="20">
        <f>C18/$C$7</f>
        <v>1.1616892882620064E-2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31.146537977899463</v>
      </c>
      <c r="D19" s="20">
        <f>C19/$C$7</f>
        <v>1.1538303667178616E-2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28.653678514243246</v>
      </c>
      <c r="D20" s="20">
        <f t="shared" si="0"/>
        <v>1.0614818382500267E-2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27.554160082457656</v>
      </c>
      <c r="D21" s="20">
        <f t="shared" si="0"/>
        <v>1.0207499355178383E-2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26.720956924260285</v>
      </c>
      <c r="D22" s="20">
        <f t="shared" si="0"/>
        <v>9.8988374081409591E-3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24.668713087106692</v>
      </c>
      <c r="D23" s="20">
        <f t="shared" si="0"/>
        <v>9.1385791537893467E-3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25.488657781393702</v>
      </c>
      <c r="D24" s="20">
        <f t="shared" si="0"/>
        <v>9.4423294736383293E-3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8.3969166431367634E-3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20.289598218245153</v>
      </c>
      <c r="D26" s="20">
        <f t="shared" si="0"/>
        <v>7.5163263953532686E-3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15.724528770171995</v>
      </c>
      <c r="D27" s="20">
        <f t="shared" si="0"/>
        <v>5.8251863530473565E-3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6.0405936521906499E-3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5.0233318976882881E-3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11.05157933319571</v>
      </c>
      <c r="D30" s="20">
        <f t="shared" si="0"/>
        <v>4.0940819309937069E-3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9.1914276017884298</v>
      </c>
      <c r="D31" s="20">
        <f t="shared" si="0"/>
        <v>3.4049846207489954E-3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7.9268155496310175</v>
      </c>
      <c r="D32" s="20">
        <f t="shared" si="0"/>
        <v>2.9365062977546462E-3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7.8880576030285336</v>
      </c>
      <c r="D33" s="20">
        <f t="shared" si="0"/>
        <v>2.9221483309805197E-3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7.0865787911591296</v>
      </c>
      <c r="D34" s="20">
        <f t="shared" si="0"/>
        <v>2.6252387379875337E-3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7.51</v>
      </c>
      <c r="D35" s="20">
        <f t="shared" si="0"/>
        <v>2.7820960583804601E-3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6.4102828427209184</v>
      </c>
      <c r="D36" s="20">
        <f t="shared" si="0"/>
        <v>2.3747034127613526E-3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5.5164408751177891</v>
      </c>
      <c r="D37" s="20">
        <f t="shared" si="0"/>
        <v>2.0435776850804338E-3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2.0004419061590527E-3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4.7397842057582302</v>
      </c>
      <c r="D39" s="20">
        <f t="shared" si="0"/>
        <v>1.7558635095091786E-3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4.2134995508066453</v>
      </c>
      <c r="D40" s="20">
        <f t="shared" si="0"/>
        <v>1.5609001987066586E-3</v>
      </c>
    </row>
    <row r="41" spans="2:14">
      <c r="B41" s="22" t="s">
        <v>51</v>
      </c>
      <c r="C41" s="9">
        <f>[2]DOGE!$J$4</f>
        <v>4.0125571634931365</v>
      </c>
      <c r="D41" s="20">
        <f t="shared" si="0"/>
        <v>1.4864606482796984E-3</v>
      </c>
    </row>
    <row r="42" spans="2:14">
      <c r="B42" s="22" t="s">
        <v>56</v>
      </c>
      <c r="C42" s="9">
        <f>[2]SHIB!$J$4</f>
        <v>3.2115584783672335</v>
      </c>
      <c r="D42" s="20">
        <f t="shared" si="0"/>
        <v>1.1897289192974471E-3</v>
      </c>
    </row>
    <row r="43" spans="2:14">
      <c r="B43" s="22" t="s">
        <v>50</v>
      </c>
      <c r="C43" s="9">
        <f>[2]KAVA!$J$4</f>
        <v>2.7675147673051996</v>
      </c>
      <c r="D43" s="20">
        <f t="shared" si="0"/>
        <v>1.0252319474872852E-3</v>
      </c>
    </row>
    <row r="44" spans="2:14">
      <c r="B44" s="22" t="s">
        <v>36</v>
      </c>
      <c r="C44" s="9">
        <f>[2]AMP!$J$4</f>
        <v>1.9489647833467421</v>
      </c>
      <c r="D44" s="20">
        <f t="shared" si="0"/>
        <v>7.2199830115463363E-4</v>
      </c>
    </row>
    <row r="45" spans="2:14">
      <c r="B45" s="22" t="s">
        <v>40</v>
      </c>
      <c r="C45" s="9">
        <f>[2]SHPING!$J$4</f>
        <v>1.8033052745590321</v>
      </c>
      <c r="D45" s="20">
        <f t="shared" si="0"/>
        <v>6.6803841496769327E-4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6.2858093028564453E-4</v>
      </c>
    </row>
    <row r="47" spans="2:14">
      <c r="B47" s="22" t="s">
        <v>23</v>
      </c>
      <c r="C47" s="9">
        <f>[2]LUNA!J4</f>
        <v>1.3211688620210778</v>
      </c>
      <c r="D47" s="20">
        <f t="shared" si="0"/>
        <v>4.8942991790730203E-4</v>
      </c>
    </row>
    <row r="48" spans="2:14">
      <c r="B48" s="7" t="s">
        <v>25</v>
      </c>
      <c r="C48" s="1">
        <f>[2]POLIS!J4</f>
        <v>0.85897659955319206</v>
      </c>
      <c r="D48" s="20">
        <f t="shared" si="0"/>
        <v>3.182097752141127E-4</v>
      </c>
    </row>
    <row r="49" spans="2:4">
      <c r="B49" s="22" t="s">
        <v>43</v>
      </c>
      <c r="C49" s="9">
        <f>[2]TRX!$J$4</f>
        <v>0.72871407361615481</v>
      </c>
      <c r="D49" s="20">
        <f t="shared" si="0"/>
        <v>2.6995373527215346E-4</v>
      </c>
    </row>
    <row r="50" spans="2:4">
      <c r="B50" s="7" t="s">
        <v>28</v>
      </c>
      <c r="C50" s="1">
        <f>[2]ATLAS!O46</f>
        <v>0.68672231599297362</v>
      </c>
      <c r="D50" s="20">
        <f t="shared" si="0"/>
        <v>2.5439779607535989E-4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2023-07-07T23:06:34Z</dcterms:modified>
</cp:coreProperties>
</file>